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90" windowWidth="15225" windowHeight="10575"/>
  </bookViews>
  <sheets>
    <sheet name="Приложение №5 Табл.№6" sheetId="2" r:id="rId1"/>
  </sheets>
  <definedNames>
    <definedName name="_xlnm._FilterDatabase" localSheetId="0" hidden="1">'Приложение №5 Табл.№6'!$A$15:$AA$828</definedName>
    <definedName name="_xlnm.Print_Titles" localSheetId="0">'Приложение №5 Табл.№6'!$A:$P,'Приложение №5 Табл.№6'!$14:$14</definedName>
    <definedName name="_xlnm.Print_Area" localSheetId="0">'Приложение №5 Табл.№6'!$A$1:$P$828</definedName>
  </definedNames>
  <calcPr calcId="145621"/>
</workbook>
</file>

<file path=xl/calcChain.xml><?xml version="1.0" encoding="utf-8"?>
<calcChain xmlns="http://schemas.openxmlformats.org/spreadsheetml/2006/main">
  <c r="L824" i="2" l="1"/>
  <c r="O784" i="2" l="1"/>
  <c r="P784" i="2" s="1"/>
  <c r="N784" i="2"/>
  <c r="L783" i="2"/>
  <c r="L782" i="2" s="1"/>
  <c r="L781" i="2" s="1"/>
  <c r="M783" i="2"/>
  <c r="M782" i="2" s="1"/>
  <c r="M781" i="2" s="1"/>
  <c r="K783" i="2"/>
  <c r="K782" i="2"/>
  <c r="K781" i="2" s="1"/>
  <c r="L777" i="2"/>
  <c r="O718" i="2"/>
  <c r="P718" i="2" s="1"/>
  <c r="O715" i="2"/>
  <c r="P715" i="2" s="1"/>
  <c r="N715" i="2"/>
  <c r="N718" i="2"/>
  <c r="L714" i="2"/>
  <c r="L713" i="2" s="1"/>
  <c r="M714" i="2"/>
  <c r="M713" i="2" s="1"/>
  <c r="L717" i="2"/>
  <c r="L716" i="2" s="1"/>
  <c r="M717" i="2"/>
  <c r="M716" i="2" s="1"/>
  <c r="K717" i="2"/>
  <c r="K716" i="2" s="1"/>
  <c r="K714" i="2"/>
  <c r="K713" i="2" s="1"/>
  <c r="N713" i="2" s="1"/>
  <c r="O695" i="2"/>
  <c r="P695" i="2" s="1"/>
  <c r="O692" i="2"/>
  <c r="P692" i="2" s="1"/>
  <c r="N692" i="2"/>
  <c r="N695" i="2"/>
  <c r="L691" i="2"/>
  <c r="L690" i="2" s="1"/>
  <c r="M691" i="2"/>
  <c r="M690" i="2" s="1"/>
  <c r="L694" i="2"/>
  <c r="L693" i="2" s="1"/>
  <c r="M694" i="2"/>
  <c r="M693" i="2" s="1"/>
  <c r="K694" i="2"/>
  <c r="K693" i="2" s="1"/>
  <c r="K691" i="2"/>
  <c r="K690" i="2" s="1"/>
  <c r="O616" i="2"/>
  <c r="O615" i="2" s="1"/>
  <c r="O614" i="2" s="1"/>
  <c r="O613" i="2" s="1"/>
  <c r="N616" i="2"/>
  <c r="L615" i="2"/>
  <c r="L614" i="2" s="1"/>
  <c r="L613" i="2" s="1"/>
  <c r="M615" i="2"/>
  <c r="M614" i="2" s="1"/>
  <c r="M613" i="2" s="1"/>
  <c r="K615" i="2"/>
  <c r="K614" i="2" s="1"/>
  <c r="K613" i="2" s="1"/>
  <c r="N613" i="2" s="1"/>
  <c r="O605" i="2"/>
  <c r="O604" i="2" s="1"/>
  <c r="O603" i="2" s="1"/>
  <c r="O602" i="2"/>
  <c r="P602" i="2" s="1"/>
  <c r="N602" i="2"/>
  <c r="L601" i="2"/>
  <c r="L600" i="2" s="1"/>
  <c r="M601" i="2"/>
  <c r="M600" i="2" s="1"/>
  <c r="L604" i="2"/>
  <c r="L603" i="2" s="1"/>
  <c r="M604" i="2"/>
  <c r="M603" i="2" s="1"/>
  <c r="K604" i="2"/>
  <c r="K603" i="2" s="1"/>
  <c r="K601" i="2"/>
  <c r="K600" i="2" s="1"/>
  <c r="N502" i="2"/>
  <c r="O504" i="2"/>
  <c r="P504" i="2" s="1"/>
  <c r="N504" i="2"/>
  <c r="L503" i="2"/>
  <c r="M503" i="2"/>
  <c r="K503" i="2"/>
  <c r="O482" i="2"/>
  <c r="P482" i="2" s="1"/>
  <c r="O479" i="2"/>
  <c r="P479" i="2" s="1"/>
  <c r="N479" i="2"/>
  <c r="N482" i="2"/>
  <c r="L478" i="2"/>
  <c r="L477" i="2" s="1"/>
  <c r="M478" i="2"/>
  <c r="M477" i="2" s="1"/>
  <c r="L481" i="2"/>
  <c r="L480" i="2" s="1"/>
  <c r="M481" i="2"/>
  <c r="M480" i="2" s="1"/>
  <c r="K481" i="2"/>
  <c r="K480" i="2" s="1"/>
  <c r="K478" i="2"/>
  <c r="K477" i="2" s="1"/>
  <c r="N477" i="2" s="1"/>
  <c r="O470" i="2"/>
  <c r="O469" i="2" s="1"/>
  <c r="N470" i="2"/>
  <c r="L469" i="2"/>
  <c r="L468" i="2" s="1"/>
  <c r="M469" i="2"/>
  <c r="M468" i="2" s="1"/>
  <c r="K469" i="2"/>
  <c r="K468" i="2" s="1"/>
  <c r="N473" i="2"/>
  <c r="O459" i="2"/>
  <c r="P459" i="2" s="1"/>
  <c r="N459" i="2"/>
  <c r="L458" i="2"/>
  <c r="L457" i="2" s="1"/>
  <c r="M458" i="2"/>
  <c r="M457" i="2" s="1"/>
  <c r="K458" i="2"/>
  <c r="K457" i="2" s="1"/>
  <c r="N110" i="2"/>
  <c r="N111" i="2"/>
  <c r="O110" i="2"/>
  <c r="M109" i="2"/>
  <c r="O393" i="2"/>
  <c r="P393" i="2" s="1"/>
  <c r="N393" i="2"/>
  <c r="L392" i="2"/>
  <c r="L391" i="2" s="1"/>
  <c r="L390" i="2" s="1"/>
  <c r="M392" i="2"/>
  <c r="M391" i="2" s="1"/>
  <c r="M390" i="2" s="1"/>
  <c r="K392" i="2"/>
  <c r="K391" i="2" s="1"/>
  <c r="K390" i="2" s="1"/>
  <c r="O361" i="2"/>
  <c r="P361" i="2" s="1"/>
  <c r="N361" i="2"/>
  <c r="L360" i="2"/>
  <c r="L359" i="2" s="1"/>
  <c r="L358" i="2" s="1"/>
  <c r="L357" i="2" s="1"/>
  <c r="L356" i="2" s="1"/>
  <c r="L355" i="2" s="1"/>
  <c r="M360" i="2"/>
  <c r="M359" i="2" s="1"/>
  <c r="M358" i="2" s="1"/>
  <c r="M357" i="2" s="1"/>
  <c r="M356" i="2" s="1"/>
  <c r="M355" i="2" s="1"/>
  <c r="K360" i="2"/>
  <c r="K359" i="2" s="1"/>
  <c r="K358" i="2" s="1"/>
  <c r="K357" i="2" s="1"/>
  <c r="K356" i="2" s="1"/>
  <c r="K355" i="2" s="1"/>
  <c r="O248" i="2"/>
  <c r="P248" i="2" s="1"/>
  <c r="N248" i="2"/>
  <c r="L247" i="2"/>
  <c r="L246" i="2" s="1"/>
  <c r="M247" i="2"/>
  <c r="M246" i="2" s="1"/>
  <c r="K247" i="2"/>
  <c r="K246" i="2" s="1"/>
  <c r="O213" i="2"/>
  <c r="O212" i="2" s="1"/>
  <c r="O211" i="2" s="1"/>
  <c r="N213" i="2"/>
  <c r="L212" i="2"/>
  <c r="L211" i="2" s="1"/>
  <c r="L210" i="2" s="1"/>
  <c r="M212" i="2"/>
  <c r="M211" i="2" s="1"/>
  <c r="K212" i="2"/>
  <c r="K211" i="2" s="1"/>
  <c r="O458" i="2" l="1"/>
  <c r="O457" i="2" s="1"/>
  <c r="O691" i="2"/>
  <c r="O690" i="2" s="1"/>
  <c r="N783" i="2"/>
  <c r="N781" i="2"/>
  <c r="N782" i="2"/>
  <c r="O783" i="2"/>
  <c r="L776" i="2"/>
  <c r="O694" i="2"/>
  <c r="O693" i="2" s="1"/>
  <c r="P693" i="2" s="1"/>
  <c r="N716" i="2"/>
  <c r="N717" i="2"/>
  <c r="N714" i="2"/>
  <c r="O717" i="2"/>
  <c r="O714" i="2"/>
  <c r="M712" i="2"/>
  <c r="M711" i="2" s="1"/>
  <c r="M710" i="2" s="1"/>
  <c r="M709" i="2" s="1"/>
  <c r="L712" i="2"/>
  <c r="L711" i="2" s="1"/>
  <c r="L710" i="2" s="1"/>
  <c r="L709" i="2" s="1"/>
  <c r="K712" i="2"/>
  <c r="N690" i="2"/>
  <c r="N693" i="2"/>
  <c r="N694" i="2"/>
  <c r="N691" i="2"/>
  <c r="K689" i="2"/>
  <c r="P690" i="2"/>
  <c r="P694" i="2"/>
  <c r="N615" i="2"/>
  <c r="P616" i="2"/>
  <c r="N614" i="2"/>
  <c r="P613" i="2"/>
  <c r="P614" i="2"/>
  <c r="P615" i="2"/>
  <c r="N600" i="2"/>
  <c r="N603" i="2"/>
  <c r="P603" i="2"/>
  <c r="N601" i="2"/>
  <c r="P604" i="2"/>
  <c r="N604" i="2"/>
  <c r="O601" i="2"/>
  <c r="M599" i="2"/>
  <c r="L599" i="2"/>
  <c r="K599" i="2"/>
  <c r="N468" i="2"/>
  <c r="N480" i="2"/>
  <c r="O478" i="2"/>
  <c r="O477" i="2" s="1"/>
  <c r="P477" i="2" s="1"/>
  <c r="O503" i="2"/>
  <c r="N503" i="2"/>
  <c r="N481" i="2"/>
  <c r="N478" i="2"/>
  <c r="O481" i="2"/>
  <c r="M476" i="2"/>
  <c r="L476" i="2"/>
  <c r="K476" i="2"/>
  <c r="N469" i="2"/>
  <c r="O468" i="2"/>
  <c r="P469" i="2"/>
  <c r="P470" i="2"/>
  <c r="N457" i="2"/>
  <c r="N458" i="2"/>
  <c r="P457" i="2"/>
  <c r="P458" i="2"/>
  <c r="N390" i="2"/>
  <c r="O392" i="2"/>
  <c r="O391" i="2" s="1"/>
  <c r="O390" i="2" s="1"/>
  <c r="P390" i="2" s="1"/>
  <c r="N392" i="2"/>
  <c r="N391" i="2"/>
  <c r="N360" i="2"/>
  <c r="N357" i="2"/>
  <c r="N355" i="2"/>
  <c r="N356" i="2"/>
  <c r="N359" i="2"/>
  <c r="N358" i="2"/>
  <c r="O360" i="2"/>
  <c r="P213" i="2"/>
  <c r="N247" i="2"/>
  <c r="N246" i="2"/>
  <c r="O247" i="2"/>
  <c r="N212" i="2"/>
  <c r="N211" i="2"/>
  <c r="P212" i="2"/>
  <c r="P211" i="2"/>
  <c r="O196" i="2"/>
  <c r="P196" i="2" s="1"/>
  <c r="N196" i="2"/>
  <c r="L195" i="2"/>
  <c r="L194" i="2" s="1"/>
  <c r="L193" i="2" s="1"/>
  <c r="L192" i="2" s="1"/>
  <c r="M195" i="2"/>
  <c r="M194" i="2" s="1"/>
  <c r="M193" i="2" s="1"/>
  <c r="M192" i="2" s="1"/>
  <c r="K195" i="2"/>
  <c r="K194" i="2" s="1"/>
  <c r="A178" i="2"/>
  <c r="O124" i="2"/>
  <c r="P124" i="2" s="1"/>
  <c r="N124" i="2"/>
  <c r="L123" i="2"/>
  <c r="L122" i="2" s="1"/>
  <c r="M123" i="2"/>
  <c r="M122" i="2" s="1"/>
  <c r="K123" i="2"/>
  <c r="K122" i="2" s="1"/>
  <c r="O45" i="2"/>
  <c r="O44" i="2" s="1"/>
  <c r="N45" i="2"/>
  <c r="L44" i="2"/>
  <c r="L43" i="2" s="1"/>
  <c r="L42" i="2" s="1"/>
  <c r="L41" i="2" s="1"/>
  <c r="L40" i="2" s="1"/>
  <c r="L39" i="2" s="1"/>
  <c r="L38" i="2" s="1"/>
  <c r="M44" i="2"/>
  <c r="M43" i="2" s="1"/>
  <c r="M42" i="2" s="1"/>
  <c r="M41" i="2" s="1"/>
  <c r="M40" i="2" s="1"/>
  <c r="M39" i="2" s="1"/>
  <c r="M38" i="2" s="1"/>
  <c r="K44" i="2"/>
  <c r="N32" i="2"/>
  <c r="N37" i="2"/>
  <c r="O37" i="2"/>
  <c r="P37" i="2" s="1"/>
  <c r="L36" i="2"/>
  <c r="L35" i="2" s="1"/>
  <c r="L34" i="2" s="1"/>
  <c r="L33" i="2" s="1"/>
  <c r="M36" i="2"/>
  <c r="M35" i="2" s="1"/>
  <c r="K36" i="2"/>
  <c r="K35" i="2" s="1"/>
  <c r="K34" i="2" s="1"/>
  <c r="K33" i="2" s="1"/>
  <c r="O32" i="2"/>
  <c r="P32" i="2" s="1"/>
  <c r="L31" i="2"/>
  <c r="L30" i="2" s="1"/>
  <c r="L29" i="2" s="1"/>
  <c r="L28" i="2" s="1"/>
  <c r="M31" i="2"/>
  <c r="M30" i="2" s="1"/>
  <c r="M29" i="2" s="1"/>
  <c r="M28" i="2" s="1"/>
  <c r="K31" i="2"/>
  <c r="K30" i="2" s="1"/>
  <c r="K29" i="2" s="1"/>
  <c r="K28" i="2" s="1"/>
  <c r="P691" i="2" l="1"/>
  <c r="O782" i="2"/>
  <c r="P783" i="2"/>
  <c r="K711" i="2"/>
  <c r="N712" i="2"/>
  <c r="O716" i="2"/>
  <c r="P716" i="2" s="1"/>
  <c r="P717" i="2"/>
  <c r="O713" i="2"/>
  <c r="P714" i="2"/>
  <c r="N599" i="2"/>
  <c r="O600" i="2"/>
  <c r="P601" i="2"/>
  <c r="P478" i="2"/>
  <c r="P503" i="2"/>
  <c r="N476" i="2"/>
  <c r="O480" i="2"/>
  <c r="P481" i="2"/>
  <c r="P468" i="2"/>
  <c r="P392" i="2"/>
  <c r="P391" i="2"/>
  <c r="O359" i="2"/>
  <c r="P360" i="2"/>
  <c r="O246" i="2"/>
  <c r="P247" i="2"/>
  <c r="N195" i="2"/>
  <c r="N194" i="2"/>
  <c r="O195" i="2"/>
  <c r="K193" i="2"/>
  <c r="K192" i="2" s="1"/>
  <c r="N192" i="2" s="1"/>
  <c r="N44" i="2"/>
  <c r="N35" i="2"/>
  <c r="P45" i="2"/>
  <c r="O123" i="2"/>
  <c r="O122" i="2" s="1"/>
  <c r="P122" i="2" s="1"/>
  <c r="N122" i="2"/>
  <c r="N123" i="2"/>
  <c r="M34" i="2"/>
  <c r="N36" i="2"/>
  <c r="O31" i="2"/>
  <c r="O30" i="2" s="1"/>
  <c r="O29" i="2" s="1"/>
  <c r="O28" i="2" s="1"/>
  <c r="P28" i="2" s="1"/>
  <c r="K43" i="2"/>
  <c r="K42" i="2" s="1"/>
  <c r="K41" i="2" s="1"/>
  <c r="K40" i="2" s="1"/>
  <c r="K39" i="2" s="1"/>
  <c r="K38" i="2" s="1"/>
  <c r="N38" i="2" s="1"/>
  <c r="N28" i="2"/>
  <c r="N30" i="2"/>
  <c r="N29" i="2"/>
  <c r="O36" i="2"/>
  <c r="N31" i="2"/>
  <c r="O43" i="2"/>
  <c r="P44" i="2"/>
  <c r="L27" i="2"/>
  <c r="L26" i="2" s="1"/>
  <c r="L25" i="2" s="1"/>
  <c r="K27" i="2"/>
  <c r="K26" i="2" s="1"/>
  <c r="K25" i="2" s="1"/>
  <c r="O752" i="2"/>
  <c r="P752" i="2" s="1"/>
  <c r="N752" i="2"/>
  <c r="L751" i="2"/>
  <c r="M751" i="2"/>
  <c r="K751" i="2"/>
  <c r="O682" i="2"/>
  <c r="P682" i="2" s="1"/>
  <c r="N682" i="2"/>
  <c r="L681" i="2"/>
  <c r="L680" i="2" s="1"/>
  <c r="M681" i="2"/>
  <c r="M680" i="2" s="1"/>
  <c r="O681" i="2"/>
  <c r="O680" i="2" s="1"/>
  <c r="K681" i="2"/>
  <c r="K680" i="2" s="1"/>
  <c r="O675" i="2"/>
  <c r="P675" i="2" s="1"/>
  <c r="N675" i="2"/>
  <c r="L674" i="2"/>
  <c r="L673" i="2" s="1"/>
  <c r="M674" i="2"/>
  <c r="M673" i="2" s="1"/>
  <c r="K674" i="2"/>
  <c r="K673" i="2" s="1"/>
  <c r="O668" i="2"/>
  <c r="P668" i="2" s="1"/>
  <c r="N668" i="2"/>
  <c r="L667" i="2"/>
  <c r="L666" i="2" s="1"/>
  <c r="L665" i="2" s="1"/>
  <c r="M667" i="2"/>
  <c r="M666" i="2" s="1"/>
  <c r="M665" i="2" s="1"/>
  <c r="O667" i="2"/>
  <c r="O666" i="2" s="1"/>
  <c r="O665" i="2" s="1"/>
  <c r="K667" i="2"/>
  <c r="K666" i="2" s="1"/>
  <c r="K665" i="2" s="1"/>
  <c r="K633" i="2"/>
  <c r="O609" i="2"/>
  <c r="P609" i="2" s="1"/>
  <c r="N609" i="2"/>
  <c r="L608" i="2"/>
  <c r="L607" i="2" s="1"/>
  <c r="L606" i="2" s="1"/>
  <c r="M608" i="2"/>
  <c r="M607" i="2" s="1"/>
  <c r="M606" i="2" s="1"/>
  <c r="K608" i="2"/>
  <c r="K607" i="2" s="1"/>
  <c r="K606" i="2" s="1"/>
  <c r="O781" i="2" l="1"/>
  <c r="P782" i="2"/>
  <c r="K710" i="2"/>
  <c r="N711" i="2"/>
  <c r="P713" i="2"/>
  <c r="O712" i="2"/>
  <c r="N665" i="2"/>
  <c r="N606" i="2"/>
  <c r="P600" i="2"/>
  <c r="O599" i="2"/>
  <c r="P599" i="2" s="1"/>
  <c r="P480" i="2"/>
  <c r="O476" i="2"/>
  <c r="O358" i="2"/>
  <c r="P359" i="2"/>
  <c r="P246" i="2"/>
  <c r="N193" i="2"/>
  <c r="O194" i="2"/>
  <c r="P195" i="2"/>
  <c r="P29" i="2"/>
  <c r="P30" i="2"/>
  <c r="N43" i="2"/>
  <c r="P31" i="2"/>
  <c r="N42" i="2"/>
  <c r="N39" i="2"/>
  <c r="N41" i="2"/>
  <c r="N40" i="2"/>
  <c r="P123" i="2"/>
  <c r="M33" i="2"/>
  <c r="N34" i="2"/>
  <c r="O35" i="2"/>
  <c r="O34" i="2" s="1"/>
  <c r="O33" i="2" s="1"/>
  <c r="P36" i="2"/>
  <c r="O42" i="2"/>
  <c r="P43" i="2"/>
  <c r="O674" i="2"/>
  <c r="O673" i="2" s="1"/>
  <c r="P673" i="2" s="1"/>
  <c r="O608" i="2"/>
  <c r="O607" i="2" s="1"/>
  <c r="N751" i="2"/>
  <c r="O751" i="2"/>
  <c r="N680" i="2"/>
  <c r="N681" i="2"/>
  <c r="P680" i="2"/>
  <c r="P681" i="2"/>
  <c r="N666" i="2"/>
  <c r="N673" i="2"/>
  <c r="N674" i="2"/>
  <c r="P667" i="2"/>
  <c r="N667" i="2"/>
  <c r="P666" i="2"/>
  <c r="N607" i="2"/>
  <c r="N608" i="2"/>
  <c r="O400" i="2"/>
  <c r="P400" i="2" s="1"/>
  <c r="O403" i="2"/>
  <c r="P403" i="2" s="1"/>
  <c r="N400" i="2"/>
  <c r="N403" i="2"/>
  <c r="L399" i="2"/>
  <c r="L398" i="2" s="1"/>
  <c r="M399" i="2"/>
  <c r="M398" i="2" s="1"/>
  <c r="L402" i="2"/>
  <c r="L401" i="2" s="1"/>
  <c r="M402" i="2"/>
  <c r="M401" i="2" s="1"/>
  <c r="K402" i="2"/>
  <c r="K401" i="2" s="1"/>
  <c r="K399" i="2"/>
  <c r="K398" i="2" s="1"/>
  <c r="O368" i="2"/>
  <c r="P368" i="2" s="1"/>
  <c r="N368" i="2"/>
  <c r="L367" i="2"/>
  <c r="L366" i="2" s="1"/>
  <c r="L365" i="2" s="1"/>
  <c r="M367" i="2"/>
  <c r="K367" i="2"/>
  <c r="K366" i="2" s="1"/>
  <c r="K365" i="2" s="1"/>
  <c r="O354" i="2"/>
  <c r="O353" i="2" s="1"/>
  <c r="N354" i="2"/>
  <c r="L353" i="2"/>
  <c r="L352" i="2" s="1"/>
  <c r="L351" i="2" s="1"/>
  <c r="M353" i="2"/>
  <c r="M352" i="2" s="1"/>
  <c r="M351" i="2" s="1"/>
  <c r="K353" i="2"/>
  <c r="K352" i="2" s="1"/>
  <c r="K351" i="2" s="1"/>
  <c r="O264" i="2"/>
  <c r="P264" i="2" s="1"/>
  <c r="N264" i="2"/>
  <c r="L263" i="2"/>
  <c r="L262" i="2" s="1"/>
  <c r="L261" i="2" s="1"/>
  <c r="L260" i="2" s="1"/>
  <c r="M263" i="2"/>
  <c r="M262" i="2" s="1"/>
  <c r="M261" i="2" s="1"/>
  <c r="M260" i="2" s="1"/>
  <c r="K263" i="2"/>
  <c r="O253" i="2"/>
  <c r="P253" i="2" s="1"/>
  <c r="N253" i="2"/>
  <c r="L252" i="2"/>
  <c r="L251" i="2" s="1"/>
  <c r="M252" i="2"/>
  <c r="M251" i="2" s="1"/>
  <c r="K252" i="2"/>
  <c r="K251" i="2" s="1"/>
  <c r="O238" i="2"/>
  <c r="P238" i="2" s="1"/>
  <c r="N238" i="2"/>
  <c r="L237" i="2"/>
  <c r="L236" i="2" s="1"/>
  <c r="M237" i="2"/>
  <c r="M236" i="2" s="1"/>
  <c r="K237" i="2"/>
  <c r="N231" i="2"/>
  <c r="O231" i="2"/>
  <c r="P231" i="2" s="1"/>
  <c r="N201" i="2"/>
  <c r="O189" i="2"/>
  <c r="P189" i="2" s="1"/>
  <c r="N189" i="2"/>
  <c r="L188" i="2"/>
  <c r="L187" i="2" s="1"/>
  <c r="M188" i="2"/>
  <c r="M187" i="2" s="1"/>
  <c r="K188" i="2"/>
  <c r="K187" i="2" s="1"/>
  <c r="O135" i="2"/>
  <c r="P135" i="2" s="1"/>
  <c r="N135" i="2"/>
  <c r="L134" i="2"/>
  <c r="L133" i="2" s="1"/>
  <c r="M134" i="2"/>
  <c r="M133" i="2" s="1"/>
  <c r="K134" i="2"/>
  <c r="K133" i="2" s="1"/>
  <c r="P781" i="2" l="1"/>
  <c r="K709" i="2"/>
  <c r="N710" i="2"/>
  <c r="O711" i="2"/>
  <c r="P712" i="2"/>
  <c r="P607" i="2"/>
  <c r="O606" i="2"/>
  <c r="P476" i="2"/>
  <c r="N367" i="2"/>
  <c r="M366" i="2"/>
  <c r="O357" i="2"/>
  <c r="P358" i="2"/>
  <c r="O193" i="2"/>
  <c r="P194" i="2"/>
  <c r="P674" i="2"/>
  <c r="N33" i="2"/>
  <c r="M27" i="2"/>
  <c r="P35" i="2"/>
  <c r="O41" i="2"/>
  <c r="P42" i="2"/>
  <c r="P608" i="2"/>
  <c r="P751" i="2"/>
  <c r="N398" i="2"/>
  <c r="O134" i="2"/>
  <c r="O133" i="2" s="1"/>
  <c r="P133" i="2" s="1"/>
  <c r="O263" i="2"/>
  <c r="O262" i="2" s="1"/>
  <c r="O261" i="2" s="1"/>
  <c r="O260" i="2" s="1"/>
  <c r="O252" i="2"/>
  <c r="O251" i="2" s="1"/>
  <c r="P251" i="2" s="1"/>
  <c r="O399" i="2"/>
  <c r="O398" i="2" s="1"/>
  <c r="P398" i="2" s="1"/>
  <c r="N401" i="2"/>
  <c r="O402" i="2"/>
  <c r="O401" i="2" s="1"/>
  <c r="P401" i="2" s="1"/>
  <c r="N402" i="2"/>
  <c r="N399" i="2"/>
  <c r="K397" i="2"/>
  <c r="M397" i="2"/>
  <c r="M396" i="2" s="1"/>
  <c r="M395" i="2" s="1"/>
  <c r="M394" i="2" s="1"/>
  <c r="L397" i="2"/>
  <c r="L396" i="2" s="1"/>
  <c r="L395" i="2" s="1"/>
  <c r="L394" i="2" s="1"/>
  <c r="O188" i="2"/>
  <c r="O187" i="2" s="1"/>
  <c r="P187" i="2" s="1"/>
  <c r="O367" i="2"/>
  <c r="N237" i="2"/>
  <c r="N351" i="2"/>
  <c r="N353" i="2"/>
  <c r="N352" i="2"/>
  <c r="O352" i="2"/>
  <c r="P353" i="2"/>
  <c r="P354" i="2"/>
  <c r="K236" i="2"/>
  <c r="N236" i="2" s="1"/>
  <c r="N263" i="2"/>
  <c r="K262" i="2"/>
  <c r="N252" i="2"/>
  <c r="N251" i="2"/>
  <c r="O237" i="2"/>
  <c r="N187" i="2"/>
  <c r="N188" i="2"/>
  <c r="N133" i="2"/>
  <c r="N134" i="2"/>
  <c r="K826" i="2"/>
  <c r="K825" i="2" s="1"/>
  <c r="M826" i="2"/>
  <c r="M825" i="2" s="1"/>
  <c r="M824" i="2" s="1"/>
  <c r="O827" i="2"/>
  <c r="O826" i="2" s="1"/>
  <c r="O825" i="2" s="1"/>
  <c r="O824" i="2" s="1"/>
  <c r="K795" i="2"/>
  <c r="K794" i="2" s="1"/>
  <c r="K793" i="2" s="1"/>
  <c r="K792" i="2" s="1"/>
  <c r="K791" i="2" s="1"/>
  <c r="M795" i="2"/>
  <c r="M794" i="2" s="1"/>
  <c r="N796" i="2"/>
  <c r="L795" i="2"/>
  <c r="L794" i="2" s="1"/>
  <c r="L793" i="2" s="1"/>
  <c r="L792" i="2" s="1"/>
  <c r="L791" i="2" s="1"/>
  <c r="O796" i="2"/>
  <c r="O795" i="2" s="1"/>
  <c r="M678" i="2"/>
  <c r="M677" i="2" s="1"/>
  <c r="O672" i="2"/>
  <c r="O671" i="2" s="1"/>
  <c r="O670" i="2" s="1"/>
  <c r="O669" i="2" s="1"/>
  <c r="M671" i="2"/>
  <c r="M670" i="2" s="1"/>
  <c r="K671" i="2"/>
  <c r="K670" i="2" s="1"/>
  <c r="K669" i="2" s="1"/>
  <c r="M561" i="2"/>
  <c r="M560" i="2" s="1"/>
  <c r="K561" i="2"/>
  <c r="K560" i="2" s="1"/>
  <c r="K564" i="2"/>
  <c r="K563" i="2" s="1"/>
  <c r="O562" i="2"/>
  <c r="O561" i="2" s="1"/>
  <c r="N558" i="2"/>
  <c r="L561" i="2"/>
  <c r="L560" i="2" s="1"/>
  <c r="L564" i="2"/>
  <c r="L563" i="2" s="1"/>
  <c r="M289" i="2"/>
  <c r="M288" i="2" s="1"/>
  <c r="M292" i="2"/>
  <c r="M291" i="2" s="1"/>
  <c r="M295" i="2"/>
  <c r="M297" i="2"/>
  <c r="M299" i="2"/>
  <c r="M302" i="2"/>
  <c r="M301" i="2" s="1"/>
  <c r="K289" i="2"/>
  <c r="K288" i="2" s="1"/>
  <c r="K292" i="2"/>
  <c r="K291" i="2" s="1"/>
  <c r="K295" i="2"/>
  <c r="K297" i="2"/>
  <c r="K299" i="2"/>
  <c r="K302" i="2"/>
  <c r="K301" i="2" s="1"/>
  <c r="O290" i="2"/>
  <c r="O289" i="2" s="1"/>
  <c r="O288" i="2" s="1"/>
  <c r="O293" i="2"/>
  <c r="O292" i="2" s="1"/>
  <c r="O296" i="2"/>
  <c r="O295" i="2" s="1"/>
  <c r="O298" i="2"/>
  <c r="O297" i="2" s="1"/>
  <c r="O300" i="2"/>
  <c r="O299" i="2" s="1"/>
  <c r="O303" i="2"/>
  <c r="O302" i="2" s="1"/>
  <c r="O301" i="2" s="1"/>
  <c r="L349" i="2"/>
  <c r="L348" i="2" s="1"/>
  <c r="L347" i="2" s="1"/>
  <c r="L302" i="2"/>
  <c r="L301" i="2" s="1"/>
  <c r="N300" i="2"/>
  <c r="N303" i="2"/>
  <c r="M349" i="2"/>
  <c r="M348" i="2" s="1"/>
  <c r="M347" i="2" s="1"/>
  <c r="M346" i="2" s="1"/>
  <c r="K349" i="2"/>
  <c r="K348" i="2" s="1"/>
  <c r="K347" i="2" s="1"/>
  <c r="K346" i="2" s="1"/>
  <c r="K255" i="2"/>
  <c r="K254" i="2" s="1"/>
  <c r="K258" i="2"/>
  <c r="K257" i="2" s="1"/>
  <c r="N22" i="2"/>
  <c r="N24" i="2"/>
  <c r="N54" i="2"/>
  <c r="N61" i="2"/>
  <c r="N68" i="2"/>
  <c r="N75" i="2"/>
  <c r="N82" i="2"/>
  <c r="N87" i="2"/>
  <c r="N90" i="2"/>
  <c r="N94" i="2"/>
  <c r="N97" i="2"/>
  <c r="N100" i="2"/>
  <c r="N106" i="2"/>
  <c r="N108" i="2"/>
  <c r="N114" i="2"/>
  <c r="N118" i="2"/>
  <c r="N121" i="2"/>
  <c r="N132" i="2"/>
  <c r="N142" i="2"/>
  <c r="N145" i="2"/>
  <c r="N148" i="2"/>
  <c r="N156" i="2"/>
  <c r="N159" i="2"/>
  <c r="N163" i="2"/>
  <c r="N166" i="2"/>
  <c r="N168" i="2"/>
  <c r="N175" i="2"/>
  <c r="N179" i="2"/>
  <c r="N186" i="2"/>
  <c r="N205" i="2"/>
  <c r="N216" i="2"/>
  <c r="N221" i="2"/>
  <c r="N224" i="2"/>
  <c r="N235" i="2"/>
  <c r="N245" i="2"/>
  <c r="N256" i="2"/>
  <c r="N259" i="2"/>
  <c r="N272" i="2"/>
  <c r="N279" i="2"/>
  <c r="N282" i="2"/>
  <c r="N286" i="2"/>
  <c r="N290" i="2"/>
  <c r="N293" i="2"/>
  <c r="N296" i="2"/>
  <c r="N298" i="2"/>
  <c r="N307" i="2"/>
  <c r="N312" i="2"/>
  <c r="N317" i="2"/>
  <c r="N321" i="2"/>
  <c r="N324" i="2"/>
  <c r="N329" i="2"/>
  <c r="N332" i="2"/>
  <c r="N335" i="2"/>
  <c r="N343" i="2"/>
  <c r="N350" i="2"/>
  <c r="N374" i="2"/>
  <c r="N382" i="2"/>
  <c r="N384" i="2"/>
  <c r="N386" i="2"/>
  <c r="N389" i="2"/>
  <c r="N411" i="2"/>
  <c r="N415" i="2"/>
  <c r="N423" i="2"/>
  <c r="N426" i="2"/>
  <c r="N429" i="2"/>
  <c r="N432" i="2"/>
  <c r="N435" i="2"/>
  <c r="N443" i="2"/>
  <c r="N445" i="2"/>
  <c r="N447" i="2"/>
  <c r="N450" i="2"/>
  <c r="N453" i="2"/>
  <c r="N456" i="2"/>
  <c r="N462" i="2"/>
  <c r="N464" i="2"/>
  <c r="N467" i="2"/>
  <c r="N475" i="2"/>
  <c r="N489" i="2"/>
  <c r="N492" i="2"/>
  <c r="N495" i="2"/>
  <c r="N497" i="2"/>
  <c r="N499" i="2"/>
  <c r="N507" i="2"/>
  <c r="N510" i="2"/>
  <c r="N513" i="2"/>
  <c r="N516" i="2"/>
  <c r="N520" i="2"/>
  <c r="N524" i="2"/>
  <c r="N529" i="2"/>
  <c r="N538" i="2"/>
  <c r="N542" i="2"/>
  <c r="N550" i="2"/>
  <c r="N562" i="2"/>
  <c r="N565" i="2"/>
  <c r="N572" i="2"/>
  <c r="N576" i="2"/>
  <c r="N579" i="2"/>
  <c r="N582" i="2"/>
  <c r="N585" i="2"/>
  <c r="N588" i="2"/>
  <c r="N591" i="2"/>
  <c r="N594" i="2"/>
  <c r="N598" i="2"/>
  <c r="N605" i="2"/>
  <c r="N620" i="2"/>
  <c r="N623" i="2"/>
  <c r="N626" i="2"/>
  <c r="N630" i="2"/>
  <c r="N631" i="2"/>
  <c r="N632" i="2"/>
  <c r="N634" i="2"/>
  <c r="N637" i="2"/>
  <c r="N640" i="2"/>
  <c r="N647" i="2"/>
  <c r="N649" i="2"/>
  <c r="N651" i="2"/>
  <c r="N654" i="2"/>
  <c r="N656" i="2"/>
  <c r="N658" i="2"/>
  <c r="N661" i="2"/>
  <c r="N664" i="2"/>
  <c r="N672" i="2"/>
  <c r="N679" i="2"/>
  <c r="N686" i="2"/>
  <c r="N688" i="2"/>
  <c r="N700" i="2"/>
  <c r="N703" i="2"/>
  <c r="N707" i="2"/>
  <c r="N725" i="2"/>
  <c r="N727" i="2"/>
  <c r="N731" i="2"/>
  <c r="N733" i="2"/>
  <c r="N736" i="2"/>
  <c r="N738" i="2"/>
  <c r="N741" i="2"/>
  <c r="N743" i="2"/>
  <c r="N750" i="2"/>
  <c r="N760" i="2"/>
  <c r="N769" i="2"/>
  <c r="N771" i="2"/>
  <c r="N773" i="2"/>
  <c r="N780" i="2"/>
  <c r="N788" i="2"/>
  <c r="N804" i="2"/>
  <c r="N812" i="2"/>
  <c r="N820" i="2"/>
  <c r="N827" i="2"/>
  <c r="O350" i="2"/>
  <c r="O349" i="2" s="1"/>
  <c r="O348" i="2" s="1"/>
  <c r="O186" i="2"/>
  <c r="O185" i="2" s="1"/>
  <c r="O118" i="2"/>
  <c r="O117" i="2" s="1"/>
  <c r="M117" i="2"/>
  <c r="K117" i="2"/>
  <c r="K120" i="2"/>
  <c r="P120" i="2" s="1"/>
  <c r="O812" i="2"/>
  <c r="O811" i="2" s="1"/>
  <c r="K819" i="2"/>
  <c r="K768" i="2"/>
  <c r="K770" i="2"/>
  <c r="K772" i="2"/>
  <c r="K779" i="2"/>
  <c r="K787" i="2"/>
  <c r="K786" i="2" s="1"/>
  <c r="K785" i="2" s="1"/>
  <c r="K803" i="2"/>
  <c r="K811" i="2"/>
  <c r="K810" i="2" s="1"/>
  <c r="K809" i="2" s="1"/>
  <c r="K808" i="2" s="1"/>
  <c r="K807" i="2" s="1"/>
  <c r="K806" i="2" s="1"/>
  <c r="K805" i="2" s="1"/>
  <c r="M819" i="2"/>
  <c r="M818" i="2" s="1"/>
  <c r="M817" i="2" s="1"/>
  <c r="M816" i="2" s="1"/>
  <c r="M768" i="2"/>
  <c r="M770" i="2"/>
  <c r="M772" i="2"/>
  <c r="M779" i="2"/>
  <c r="M778" i="2" s="1"/>
  <c r="M787" i="2"/>
  <c r="M803" i="2"/>
  <c r="M802" i="2" s="1"/>
  <c r="M801" i="2" s="1"/>
  <c r="M800" i="2" s="1"/>
  <c r="M799" i="2" s="1"/>
  <c r="M798" i="2" s="1"/>
  <c r="M811" i="2"/>
  <c r="L768" i="2"/>
  <c r="L770" i="2"/>
  <c r="L772" i="2"/>
  <c r="L803" i="2"/>
  <c r="L802" i="2" s="1"/>
  <c r="L801" i="2" s="1"/>
  <c r="L800" i="2" s="1"/>
  <c r="L799" i="2" s="1"/>
  <c r="L798" i="2" s="1"/>
  <c r="L797" i="2" s="1"/>
  <c r="L811" i="2"/>
  <c r="L810" i="2" s="1"/>
  <c r="L809" i="2" s="1"/>
  <c r="L808" i="2" s="1"/>
  <c r="L807" i="2" s="1"/>
  <c r="L806" i="2" s="1"/>
  <c r="L805" i="2" s="1"/>
  <c r="L819" i="2"/>
  <c r="L818" i="2" s="1"/>
  <c r="L817" i="2" s="1"/>
  <c r="L816" i="2" s="1"/>
  <c r="L815" i="2" s="1"/>
  <c r="L814" i="2" s="1"/>
  <c r="L826" i="2"/>
  <c r="L825" i="2" s="1"/>
  <c r="O820" i="2"/>
  <c r="O819" i="2" s="1"/>
  <c r="O818" i="2" s="1"/>
  <c r="O817" i="2" s="1"/>
  <c r="O816" i="2" s="1"/>
  <c r="O815" i="2" s="1"/>
  <c r="O814" i="2" s="1"/>
  <c r="O769" i="2"/>
  <c r="O768" i="2" s="1"/>
  <c r="O771" i="2"/>
  <c r="O773" i="2"/>
  <c r="O780" i="2"/>
  <c r="O779" i="2" s="1"/>
  <c r="O788" i="2"/>
  <c r="O787" i="2" s="1"/>
  <c r="O804" i="2"/>
  <c r="O803" i="2" s="1"/>
  <c r="O802" i="2" s="1"/>
  <c r="O801" i="2" s="1"/>
  <c r="O800" i="2" s="1"/>
  <c r="O799" i="2" s="1"/>
  <c r="O798" i="2" s="1"/>
  <c r="O797" i="2" s="1"/>
  <c r="M749" i="2"/>
  <c r="K749" i="2"/>
  <c r="K748" i="2" s="1"/>
  <c r="K747" i="2" s="1"/>
  <c r="L749" i="2"/>
  <c r="O750" i="2"/>
  <c r="O749" i="2" s="1"/>
  <c r="O748" i="2" s="1"/>
  <c r="K724" i="2"/>
  <c r="O725" i="2"/>
  <c r="O724" i="2" s="1"/>
  <c r="K726" i="2"/>
  <c r="M724" i="2"/>
  <c r="M726" i="2"/>
  <c r="L724" i="2"/>
  <c r="L726" i="2"/>
  <c r="O727" i="2"/>
  <c r="O726" i="2" s="1"/>
  <c r="O689" i="2"/>
  <c r="P689" i="2" s="1"/>
  <c r="K646" i="2"/>
  <c r="K648" i="2"/>
  <c r="K650" i="2"/>
  <c r="K653" i="2"/>
  <c r="K655" i="2"/>
  <c r="K657" i="2"/>
  <c r="K660" i="2"/>
  <c r="K659" i="2" s="1"/>
  <c r="O661" i="2"/>
  <c r="O660" i="2" s="1"/>
  <c r="K663" i="2"/>
  <c r="K662" i="2" s="1"/>
  <c r="K678" i="2"/>
  <c r="K677" i="2" s="1"/>
  <c r="K676" i="2" s="1"/>
  <c r="K685" i="2"/>
  <c r="K687" i="2"/>
  <c r="M689" i="2"/>
  <c r="N689" i="2" s="1"/>
  <c r="M660" i="2"/>
  <c r="M663" i="2"/>
  <c r="M662" i="2" s="1"/>
  <c r="M646" i="2"/>
  <c r="M648" i="2"/>
  <c r="M650" i="2"/>
  <c r="M653" i="2"/>
  <c r="M655" i="2"/>
  <c r="M657" i="2"/>
  <c r="M685" i="2"/>
  <c r="M687" i="2"/>
  <c r="L660" i="2"/>
  <c r="L659" i="2" s="1"/>
  <c r="L663" i="2"/>
  <c r="L662" i="2" s="1"/>
  <c r="L646" i="2"/>
  <c r="L648" i="2"/>
  <c r="L650" i="2"/>
  <c r="L653" i="2"/>
  <c r="L655" i="2"/>
  <c r="L657" i="2"/>
  <c r="L671" i="2"/>
  <c r="L670" i="2" s="1"/>
  <c r="L669" i="2" s="1"/>
  <c r="L678" i="2"/>
  <c r="L677" i="2" s="1"/>
  <c r="L676" i="2" s="1"/>
  <c r="L685" i="2"/>
  <c r="L687" i="2"/>
  <c r="L689" i="2"/>
  <c r="O664" i="2"/>
  <c r="O663" i="2" s="1"/>
  <c r="O662" i="2" s="1"/>
  <c r="O647" i="2"/>
  <c r="O646" i="2" s="1"/>
  <c r="O649" i="2"/>
  <c r="O648" i="2" s="1"/>
  <c r="O651" i="2"/>
  <c r="O650" i="2" s="1"/>
  <c r="O654" i="2"/>
  <c r="O653" i="2" s="1"/>
  <c r="O656" i="2"/>
  <c r="O655" i="2" s="1"/>
  <c r="O658" i="2"/>
  <c r="O679" i="2"/>
  <c r="O678" i="2" s="1"/>
  <c r="O686" i="2"/>
  <c r="O685" i="2" s="1"/>
  <c r="O688" i="2"/>
  <c r="P688" i="2" s="1"/>
  <c r="K702" i="2"/>
  <c r="K701" i="2" s="1"/>
  <c r="O703" i="2"/>
  <c r="O702" i="2" s="1"/>
  <c r="K699" i="2"/>
  <c r="K698" i="2" s="1"/>
  <c r="K706" i="2"/>
  <c r="K705" i="2" s="1"/>
  <c r="M702" i="2"/>
  <c r="M701" i="2" s="1"/>
  <c r="N701" i="2" s="1"/>
  <c r="M699" i="2"/>
  <c r="M698" i="2" s="1"/>
  <c r="M706" i="2"/>
  <c r="O700" i="2"/>
  <c r="O699" i="2" s="1"/>
  <c r="O707" i="2"/>
  <c r="K549" i="2"/>
  <c r="K548" i="2" s="1"/>
  <c r="K547" i="2" s="1"/>
  <c r="K546" i="2" s="1"/>
  <c r="K545" i="2" s="1"/>
  <c r="K544" i="2" s="1"/>
  <c r="K543" i="2" s="1"/>
  <c r="K557" i="2"/>
  <c r="K556" i="2" s="1"/>
  <c r="K571" i="2"/>
  <c r="K570" i="2" s="1"/>
  <c r="K575" i="2"/>
  <c r="K574" i="2" s="1"/>
  <c r="O576" i="2"/>
  <c r="O575" i="2" s="1"/>
  <c r="O574" i="2" s="1"/>
  <c r="K578" i="2"/>
  <c r="K581" i="2"/>
  <c r="K584" i="2"/>
  <c r="K583" i="2" s="1"/>
  <c r="K587" i="2"/>
  <c r="K586" i="2" s="1"/>
  <c r="K590" i="2"/>
  <c r="K593" i="2"/>
  <c r="K592" i="2" s="1"/>
  <c r="K597" i="2"/>
  <c r="K596" i="2" s="1"/>
  <c r="K595" i="2" s="1"/>
  <c r="K619" i="2"/>
  <c r="K618" i="2" s="1"/>
  <c r="K622" i="2"/>
  <c r="K625" i="2"/>
  <c r="K624" i="2" s="1"/>
  <c r="K629" i="2"/>
  <c r="K636" i="2"/>
  <c r="K635" i="2" s="1"/>
  <c r="K639" i="2"/>
  <c r="K638" i="2" s="1"/>
  <c r="K730" i="2"/>
  <c r="K732" i="2"/>
  <c r="K735" i="2"/>
  <c r="K737" i="2"/>
  <c r="K740" i="2"/>
  <c r="K742" i="2"/>
  <c r="K759" i="2"/>
  <c r="K758" i="2" s="1"/>
  <c r="K537" i="2"/>
  <c r="K536" i="2" s="1"/>
  <c r="K535" i="2" s="1"/>
  <c r="K541" i="2"/>
  <c r="K540" i="2" s="1"/>
  <c r="K539" i="2" s="1"/>
  <c r="M549" i="2"/>
  <c r="M548" i="2" s="1"/>
  <c r="M557" i="2"/>
  <c r="M556" i="2" s="1"/>
  <c r="M555" i="2" s="1"/>
  <c r="M564" i="2"/>
  <c r="M563" i="2" s="1"/>
  <c r="M571" i="2"/>
  <c r="M570" i="2" s="1"/>
  <c r="M575" i="2"/>
  <c r="M574" i="2" s="1"/>
  <c r="M578" i="2"/>
  <c r="M581" i="2"/>
  <c r="M580" i="2" s="1"/>
  <c r="M584" i="2"/>
  <c r="M583" i="2" s="1"/>
  <c r="M587" i="2"/>
  <c r="M586" i="2" s="1"/>
  <c r="M590" i="2"/>
  <c r="M589" i="2" s="1"/>
  <c r="M593" i="2"/>
  <c r="M597" i="2"/>
  <c r="M596" i="2" s="1"/>
  <c r="M619" i="2"/>
  <c r="M618" i="2" s="1"/>
  <c r="M622" i="2"/>
  <c r="M621" i="2" s="1"/>
  <c r="M625" i="2"/>
  <c r="M629" i="2"/>
  <c r="M633" i="2"/>
  <c r="M639" i="2"/>
  <c r="M638" i="2" s="1"/>
  <c r="M636" i="2"/>
  <c r="M635" i="2" s="1"/>
  <c r="M730" i="2"/>
  <c r="M732" i="2"/>
  <c r="M735" i="2"/>
  <c r="M737" i="2"/>
  <c r="M740" i="2"/>
  <c r="M742" i="2"/>
  <c r="M759" i="2"/>
  <c r="M537" i="2"/>
  <c r="M536" i="2" s="1"/>
  <c r="M541" i="2"/>
  <c r="M540" i="2" s="1"/>
  <c r="L557" i="2"/>
  <c r="L556" i="2" s="1"/>
  <c r="L555" i="2" s="1"/>
  <c r="L571" i="2"/>
  <c r="L570" i="2" s="1"/>
  <c r="L575" i="2"/>
  <c r="L574" i="2" s="1"/>
  <c r="L578" i="2"/>
  <c r="L577" i="2" s="1"/>
  <c r="L581" i="2"/>
  <c r="L580" i="2" s="1"/>
  <c r="L584" i="2"/>
  <c r="L583" i="2" s="1"/>
  <c r="L587" i="2"/>
  <c r="L586" i="2" s="1"/>
  <c r="L590" i="2"/>
  <c r="L589" i="2" s="1"/>
  <c r="L593" i="2"/>
  <c r="L592" i="2" s="1"/>
  <c r="L597" i="2"/>
  <c r="L596" i="2" s="1"/>
  <c r="L595" i="2" s="1"/>
  <c r="L619" i="2"/>
  <c r="L618" i="2" s="1"/>
  <c r="L622" i="2"/>
  <c r="L621" i="2" s="1"/>
  <c r="L625" i="2"/>
  <c r="L624" i="2" s="1"/>
  <c r="L699" i="2"/>
  <c r="L698" i="2" s="1"/>
  <c r="L702" i="2"/>
  <c r="L701" i="2" s="1"/>
  <c r="L730" i="2"/>
  <c r="L732" i="2"/>
  <c r="L735" i="2"/>
  <c r="L737" i="2"/>
  <c r="L740" i="2"/>
  <c r="L742" i="2"/>
  <c r="L549" i="2"/>
  <c r="L548" i="2" s="1"/>
  <c r="L547" i="2" s="1"/>
  <c r="L546" i="2" s="1"/>
  <c r="L545" i="2" s="1"/>
  <c r="L544" i="2" s="1"/>
  <c r="L543" i="2" s="1"/>
  <c r="L759" i="2"/>
  <c r="L758" i="2" s="1"/>
  <c r="L757" i="2" s="1"/>
  <c r="L756" i="2" s="1"/>
  <c r="L755" i="2" s="1"/>
  <c r="L754" i="2" s="1"/>
  <c r="L753" i="2" s="1"/>
  <c r="L531" i="2"/>
  <c r="O550" i="2"/>
  <c r="O549" i="2" s="1"/>
  <c r="O558" i="2"/>
  <c r="O557" i="2" s="1"/>
  <c r="O556" i="2" s="1"/>
  <c r="O555" i="2" s="1"/>
  <c r="O565" i="2"/>
  <c r="O572" i="2"/>
  <c r="O571" i="2" s="1"/>
  <c r="O570" i="2" s="1"/>
  <c r="O579" i="2"/>
  <c r="O578" i="2" s="1"/>
  <c r="O582" i="2"/>
  <c r="O585" i="2"/>
  <c r="O584" i="2" s="1"/>
  <c r="O588" i="2"/>
  <c r="O587" i="2" s="1"/>
  <c r="O591" i="2"/>
  <c r="O590" i="2" s="1"/>
  <c r="O594" i="2"/>
  <c r="O593" i="2" s="1"/>
  <c r="O592" i="2" s="1"/>
  <c r="O598" i="2"/>
  <c r="P598" i="2" s="1"/>
  <c r="O620" i="2"/>
  <c r="O619" i="2" s="1"/>
  <c r="O623" i="2"/>
  <c r="O626" i="2"/>
  <c r="O630" i="2"/>
  <c r="P630" i="2" s="1"/>
  <c r="O631" i="2"/>
  <c r="P631" i="2" s="1"/>
  <c r="O632" i="2"/>
  <c r="P632" i="2" s="1"/>
  <c r="O634" i="2"/>
  <c r="O633" i="2" s="1"/>
  <c r="O640" i="2"/>
  <c r="O639" i="2" s="1"/>
  <c r="O637" i="2"/>
  <c r="O731" i="2"/>
  <c r="O730" i="2" s="1"/>
  <c r="O733" i="2"/>
  <c r="O732" i="2" s="1"/>
  <c r="O736" i="2"/>
  <c r="O735" i="2" s="1"/>
  <c r="O738" i="2"/>
  <c r="O737" i="2" s="1"/>
  <c r="O741" i="2"/>
  <c r="O740" i="2" s="1"/>
  <c r="O743" i="2"/>
  <c r="O742" i="2" s="1"/>
  <c r="O760" i="2"/>
  <c r="O759" i="2" s="1"/>
  <c r="O538" i="2"/>
  <c r="O537" i="2" s="1"/>
  <c r="O542" i="2"/>
  <c r="K491" i="2"/>
  <c r="K490" i="2" s="1"/>
  <c r="M491" i="2"/>
  <c r="M490" i="2" s="1"/>
  <c r="L491" i="2"/>
  <c r="L490" i="2" s="1"/>
  <c r="O492" i="2"/>
  <c r="O491" i="2" s="1"/>
  <c r="K428" i="2"/>
  <c r="K427" i="2" s="1"/>
  <c r="K431" i="2"/>
  <c r="K430" i="2" s="1"/>
  <c r="K434" i="2"/>
  <c r="K422" i="2"/>
  <c r="K425" i="2"/>
  <c r="K424" i="2" s="1"/>
  <c r="M428" i="2"/>
  <c r="M427" i="2" s="1"/>
  <c r="M431" i="2"/>
  <c r="M430" i="2" s="1"/>
  <c r="M434" i="2"/>
  <c r="M433" i="2" s="1"/>
  <c r="M422" i="2"/>
  <c r="M421" i="2" s="1"/>
  <c r="M425" i="2"/>
  <c r="M424" i="2" s="1"/>
  <c r="L422" i="2"/>
  <c r="L421" i="2" s="1"/>
  <c r="L425" i="2"/>
  <c r="L424" i="2" s="1"/>
  <c r="L428" i="2"/>
  <c r="L427" i="2" s="1"/>
  <c r="L431" i="2"/>
  <c r="L430" i="2" s="1"/>
  <c r="L434" i="2"/>
  <c r="L433" i="2" s="1"/>
  <c r="O429" i="2"/>
  <c r="O428" i="2" s="1"/>
  <c r="O432" i="2"/>
  <c r="O431" i="2" s="1"/>
  <c r="O435" i="2"/>
  <c r="O434" i="2" s="1"/>
  <c r="O433" i="2" s="1"/>
  <c r="O423" i="2"/>
  <c r="O422" i="2" s="1"/>
  <c r="O426" i="2"/>
  <c r="O425" i="2" s="1"/>
  <c r="K410" i="2"/>
  <c r="K409" i="2" s="1"/>
  <c r="K408" i="2" s="1"/>
  <c r="K414" i="2"/>
  <c r="K413" i="2" s="1"/>
  <c r="K412" i="2" s="1"/>
  <c r="K442" i="2"/>
  <c r="K444" i="2"/>
  <c r="K446" i="2"/>
  <c r="K449" i="2"/>
  <c r="K452" i="2"/>
  <c r="K455" i="2"/>
  <c r="K454" i="2" s="1"/>
  <c r="K461" i="2"/>
  <c r="K463" i="2"/>
  <c r="K466" i="2"/>
  <c r="K465" i="2" s="1"/>
  <c r="K472" i="2"/>
  <c r="K474" i="2"/>
  <c r="K488" i="2"/>
  <c r="K487" i="2" s="1"/>
  <c r="K494" i="2"/>
  <c r="K496" i="2"/>
  <c r="K498" i="2"/>
  <c r="K501" i="2"/>
  <c r="K500" i="2" s="1"/>
  <c r="K506" i="2"/>
  <c r="K505" i="2" s="1"/>
  <c r="K509" i="2"/>
  <c r="K508" i="2" s="1"/>
  <c r="K512" i="2"/>
  <c r="K515" i="2"/>
  <c r="K514" i="2" s="1"/>
  <c r="K519" i="2"/>
  <c r="K518" i="2" s="1"/>
  <c r="K517" i="2" s="1"/>
  <c r="K523" i="2"/>
  <c r="K522" i="2" s="1"/>
  <c r="K521" i="2" s="1"/>
  <c r="K528" i="2"/>
  <c r="K527" i="2" s="1"/>
  <c r="K526" i="2" s="1"/>
  <c r="M410" i="2"/>
  <c r="M414" i="2"/>
  <c r="M413" i="2" s="1"/>
  <c r="M412" i="2" s="1"/>
  <c r="M442" i="2"/>
  <c r="M444" i="2"/>
  <c r="M446" i="2"/>
  <c r="M449" i="2"/>
  <c r="M448" i="2" s="1"/>
  <c r="M452" i="2"/>
  <c r="M451" i="2" s="1"/>
  <c r="M455" i="2"/>
  <c r="M454" i="2" s="1"/>
  <c r="M461" i="2"/>
  <c r="M463" i="2"/>
  <c r="M466" i="2"/>
  <c r="M465" i="2" s="1"/>
  <c r="M472" i="2"/>
  <c r="M474" i="2"/>
  <c r="M488" i="2"/>
  <c r="M487" i="2" s="1"/>
  <c r="M494" i="2"/>
  <c r="M496" i="2"/>
  <c r="M498" i="2"/>
  <c r="M501" i="2"/>
  <c r="M506" i="2"/>
  <c r="M505" i="2" s="1"/>
  <c r="M509" i="2"/>
  <c r="M512" i="2"/>
  <c r="M511" i="2" s="1"/>
  <c r="M515" i="2"/>
  <c r="M519" i="2"/>
  <c r="M523" i="2"/>
  <c r="M522" i="2" s="1"/>
  <c r="M521" i="2" s="1"/>
  <c r="M528" i="2"/>
  <c r="M316" i="2"/>
  <c r="M315" i="2" s="1"/>
  <c r="M314" i="2" s="1"/>
  <c r="K316" i="2"/>
  <c r="K315" i="2" s="1"/>
  <c r="K314" i="2" s="1"/>
  <c r="L316" i="2"/>
  <c r="L315" i="2" s="1"/>
  <c r="L314" i="2" s="1"/>
  <c r="O317" i="2"/>
  <c r="O316" i="2" s="1"/>
  <c r="M230" i="2"/>
  <c r="K230" i="2"/>
  <c r="K229" i="2" s="1"/>
  <c r="K228" i="2" s="1"/>
  <c r="O230" i="2"/>
  <c r="O229" i="2" s="1"/>
  <c r="O228" i="2" s="1"/>
  <c r="L230" i="2"/>
  <c r="L229" i="2" s="1"/>
  <c r="L228" i="2" s="1"/>
  <c r="M215" i="2"/>
  <c r="M214" i="2" s="1"/>
  <c r="M210" i="2" s="1"/>
  <c r="K215" i="2"/>
  <c r="O216" i="2"/>
  <c r="O215" i="2" s="1"/>
  <c r="O214" i="2" s="1"/>
  <c r="O210" i="2" s="1"/>
  <c r="M220" i="2"/>
  <c r="M219" i="2" s="1"/>
  <c r="M223" i="2"/>
  <c r="M222" i="2" s="1"/>
  <c r="M234" i="2"/>
  <c r="M233" i="2" s="1"/>
  <c r="M232" i="2" s="1"/>
  <c r="M244" i="2"/>
  <c r="M243" i="2" s="1"/>
  <c r="K244" i="2"/>
  <c r="K243" i="2" s="1"/>
  <c r="M255" i="2"/>
  <c r="M258" i="2"/>
  <c r="M257" i="2" s="1"/>
  <c r="K234" i="2"/>
  <c r="K233" i="2" s="1"/>
  <c r="K220" i="2"/>
  <c r="K219" i="2" s="1"/>
  <c r="K223" i="2"/>
  <c r="K222" i="2" s="1"/>
  <c r="L208" i="2"/>
  <c r="L207" i="2" s="1"/>
  <c r="O221" i="2"/>
  <c r="O220" i="2" s="1"/>
  <c r="O224" i="2"/>
  <c r="M105" i="2"/>
  <c r="K105" i="2"/>
  <c r="M107" i="2"/>
  <c r="M113" i="2"/>
  <c r="M112" i="2" s="1"/>
  <c r="K107" i="2"/>
  <c r="K109" i="2"/>
  <c r="N109" i="2" s="1"/>
  <c r="K113" i="2"/>
  <c r="K112" i="2" s="1"/>
  <c r="O106" i="2"/>
  <c r="O108" i="2"/>
  <c r="O107" i="2" s="1"/>
  <c r="P107" i="2" s="1"/>
  <c r="O111" i="2"/>
  <c r="O109" i="2" s="1"/>
  <c r="O114" i="2"/>
  <c r="L117" i="2"/>
  <c r="L116" i="2" s="1"/>
  <c r="L115" i="2" s="1"/>
  <c r="L105" i="2"/>
  <c r="L107" i="2"/>
  <c r="L112" i="2"/>
  <c r="K381" i="2"/>
  <c r="K383" i="2"/>
  <c r="K385" i="2"/>
  <c r="K388" i="2"/>
  <c r="K387" i="2" s="1"/>
  <c r="M388" i="2"/>
  <c r="M387" i="2" s="1"/>
  <c r="M381" i="2"/>
  <c r="M383" i="2"/>
  <c r="M385" i="2"/>
  <c r="L388" i="2"/>
  <c r="L387" i="2" s="1"/>
  <c r="L381" i="2"/>
  <c r="L383" i="2"/>
  <c r="O389" i="2"/>
  <c r="O388" i="2" s="1"/>
  <c r="O382" i="2"/>
  <c r="O381" i="2" s="1"/>
  <c r="O384" i="2"/>
  <c r="O383" i="2" s="1"/>
  <c r="P383" i="2" s="1"/>
  <c r="O386" i="2"/>
  <c r="O385" i="2" s="1"/>
  <c r="K320" i="2"/>
  <c r="K319" i="2" s="1"/>
  <c r="K323" i="2"/>
  <c r="K322" i="2" s="1"/>
  <c r="M320" i="2"/>
  <c r="M319" i="2" s="1"/>
  <c r="M323" i="2"/>
  <c r="M322" i="2" s="1"/>
  <c r="L320" i="2"/>
  <c r="L319" i="2" s="1"/>
  <c r="L323" i="2"/>
  <c r="L322" i="2" s="1"/>
  <c r="O321" i="2"/>
  <c r="O320" i="2" s="1"/>
  <c r="O319" i="2" s="1"/>
  <c r="O324" i="2"/>
  <c r="O323" i="2" s="1"/>
  <c r="O322" i="2" s="1"/>
  <c r="O235" i="2"/>
  <c r="O234" i="2" s="1"/>
  <c r="O233" i="2" s="1"/>
  <c r="L234" i="2"/>
  <c r="L233" i="2" s="1"/>
  <c r="L232" i="2" s="1"/>
  <c r="L244" i="2"/>
  <c r="L243" i="2" s="1"/>
  <c r="L255" i="2"/>
  <c r="L254" i="2" s="1"/>
  <c r="L258" i="2"/>
  <c r="L257" i="2" s="1"/>
  <c r="O245" i="2"/>
  <c r="P245" i="2" s="1"/>
  <c r="K200" i="2"/>
  <c r="K199" i="2" s="1"/>
  <c r="K198" i="2" s="1"/>
  <c r="M200" i="2"/>
  <c r="M199" i="2" s="1"/>
  <c r="L200" i="2"/>
  <c r="L199" i="2" s="1"/>
  <c r="O201" i="2"/>
  <c r="M174" i="2"/>
  <c r="M178" i="2"/>
  <c r="M177" i="2" s="1"/>
  <c r="K174" i="2"/>
  <c r="K173" i="2" s="1"/>
  <c r="K172" i="2" s="1"/>
  <c r="K178" i="2"/>
  <c r="K177" i="2" s="1"/>
  <c r="K176" i="2" s="1"/>
  <c r="L174" i="2"/>
  <c r="L173" i="2" s="1"/>
  <c r="L172" i="2" s="1"/>
  <c r="L178" i="2"/>
  <c r="L177" i="2" s="1"/>
  <c r="L176" i="2" s="1"/>
  <c r="O175" i="2"/>
  <c r="O179" i="2"/>
  <c r="O178" i="2" s="1"/>
  <c r="O177" i="2" s="1"/>
  <c r="K167" i="2"/>
  <c r="K165" i="2"/>
  <c r="M167" i="2"/>
  <c r="M165" i="2"/>
  <c r="L165" i="2"/>
  <c r="L167" i="2"/>
  <c r="O168" i="2"/>
  <c r="O166" i="2"/>
  <c r="K162" i="2"/>
  <c r="K161" i="2" s="1"/>
  <c r="M162" i="2"/>
  <c r="M161" i="2" s="1"/>
  <c r="L162" i="2"/>
  <c r="L161" i="2" s="1"/>
  <c r="O163" i="2"/>
  <c r="O162" i="2" s="1"/>
  <c r="K155" i="2"/>
  <c r="K154" i="2" s="1"/>
  <c r="K153" i="2" s="1"/>
  <c r="M155" i="2"/>
  <c r="L155" i="2"/>
  <c r="L154" i="2" s="1"/>
  <c r="L153" i="2" s="1"/>
  <c r="O156" i="2"/>
  <c r="O159" i="2"/>
  <c r="O158" i="2" s="1"/>
  <c r="O205" i="2"/>
  <c r="M158" i="2"/>
  <c r="M157" i="2" s="1"/>
  <c r="M185" i="2"/>
  <c r="M184" i="2" s="1"/>
  <c r="M204" i="2"/>
  <c r="M203" i="2" s="1"/>
  <c r="K158" i="2"/>
  <c r="K157" i="2" s="1"/>
  <c r="K185" i="2"/>
  <c r="K184" i="2" s="1"/>
  <c r="K204" i="2"/>
  <c r="K203" i="2" s="1"/>
  <c r="K202" i="2" s="1"/>
  <c r="K147" i="2"/>
  <c r="K146" i="2" s="1"/>
  <c r="K144" i="2"/>
  <c r="K143" i="2" s="1"/>
  <c r="L144" i="2"/>
  <c r="L143" i="2" s="1"/>
  <c r="M144" i="2"/>
  <c r="O145" i="2"/>
  <c r="O144" i="2" s="1"/>
  <c r="L147" i="2"/>
  <c r="M147" i="2"/>
  <c r="M146" i="2" s="1"/>
  <c r="O148" i="2"/>
  <c r="P148" i="2" s="1"/>
  <c r="K141" i="2"/>
  <c r="K140" i="2" s="1"/>
  <c r="L141" i="2"/>
  <c r="L140" i="2" s="1"/>
  <c r="M141" i="2"/>
  <c r="M140" i="2" s="1"/>
  <c r="O142" i="2"/>
  <c r="O141" i="2" s="1"/>
  <c r="O140" i="2" s="1"/>
  <c r="K131" i="2"/>
  <c r="K130" i="2" s="1"/>
  <c r="K129" i="2" s="1"/>
  <c r="K128" i="2" s="1"/>
  <c r="K127" i="2" s="1"/>
  <c r="M131" i="2"/>
  <c r="G105" i="2"/>
  <c r="G106" i="2" s="1"/>
  <c r="G109" i="2" s="1"/>
  <c r="G113" i="2" s="1"/>
  <c r="F105" i="2"/>
  <c r="F106" i="2" s="1"/>
  <c r="F109" i="2" s="1"/>
  <c r="E105" i="2"/>
  <c r="E106" i="2" s="1"/>
  <c r="E109" i="2" s="1"/>
  <c r="E115" i="2" s="1"/>
  <c r="E121" i="2" s="1"/>
  <c r="D105" i="2"/>
  <c r="C105" i="2"/>
  <c r="C106" i="2" s="1"/>
  <c r="C109" i="2" s="1"/>
  <c r="C113" i="2" s="1"/>
  <c r="G107" i="2"/>
  <c r="G111" i="2" s="1"/>
  <c r="G110" i="2" s="1"/>
  <c r="G114" i="2" s="1"/>
  <c r="F107" i="2"/>
  <c r="F111" i="2" s="1"/>
  <c r="E107" i="2"/>
  <c r="E111" i="2" s="1"/>
  <c r="D107" i="2"/>
  <c r="D111" i="2" s="1"/>
  <c r="D110" i="2" s="1"/>
  <c r="D114" i="2" s="1"/>
  <c r="C107" i="2"/>
  <c r="C111" i="2" s="1"/>
  <c r="C110" i="2" s="1"/>
  <c r="C114" i="2" s="1"/>
  <c r="L636" i="2"/>
  <c r="L635" i="2" s="1"/>
  <c r="L633" i="2"/>
  <c r="L629" i="2"/>
  <c r="O529" i="2"/>
  <c r="P529" i="2" s="1"/>
  <c r="O524" i="2"/>
  <c r="P524" i="2" s="1"/>
  <c r="O520" i="2"/>
  <c r="P520" i="2" s="1"/>
  <c r="L519" i="2"/>
  <c r="L518" i="2" s="1"/>
  <c r="L517" i="2" s="1"/>
  <c r="O516" i="2"/>
  <c r="O515" i="2" s="1"/>
  <c r="O513" i="2"/>
  <c r="P513" i="2" s="1"/>
  <c r="O510" i="2"/>
  <c r="P510" i="2" s="1"/>
  <c r="O507" i="2"/>
  <c r="P507" i="2" s="1"/>
  <c r="O502" i="2"/>
  <c r="O501" i="2" s="1"/>
  <c r="O500" i="2" s="1"/>
  <c r="O499" i="2"/>
  <c r="P499" i="2" s="1"/>
  <c r="O497" i="2"/>
  <c r="P497" i="2" s="1"/>
  <c r="O495" i="2"/>
  <c r="P495" i="2" s="1"/>
  <c r="O489" i="2"/>
  <c r="O475" i="2"/>
  <c r="P475" i="2" s="1"/>
  <c r="O473" i="2"/>
  <c r="P473" i="2" s="1"/>
  <c r="O467" i="2"/>
  <c r="O466" i="2" s="1"/>
  <c r="O465" i="2" s="1"/>
  <c r="L466" i="2"/>
  <c r="L465" i="2" s="1"/>
  <c r="O464" i="2"/>
  <c r="O462" i="2"/>
  <c r="P462" i="2" s="1"/>
  <c r="O456" i="2"/>
  <c r="P456" i="2" s="1"/>
  <c r="O453" i="2"/>
  <c r="O452" i="2" s="1"/>
  <c r="O450" i="2"/>
  <c r="O447" i="2"/>
  <c r="P447" i="2" s="1"/>
  <c r="O445" i="2"/>
  <c r="P445" i="2" s="1"/>
  <c r="O443" i="2"/>
  <c r="O415" i="2"/>
  <c r="L409" i="2"/>
  <c r="O411" i="2"/>
  <c r="O374" i="2"/>
  <c r="O343" i="2"/>
  <c r="O342" i="2" s="1"/>
  <c r="O341" i="2" s="1"/>
  <c r="O340" i="2" s="1"/>
  <c r="O339" i="2" s="1"/>
  <c r="O338" i="2" s="1"/>
  <c r="O337" i="2" s="1"/>
  <c r="O335" i="2"/>
  <c r="P335" i="2" s="1"/>
  <c r="O332" i="2"/>
  <c r="O329" i="2"/>
  <c r="O328" i="2" s="1"/>
  <c r="O327" i="2" s="1"/>
  <c r="O312" i="2"/>
  <c r="O311" i="2" s="1"/>
  <c r="O307" i="2"/>
  <c r="O306" i="2" s="1"/>
  <c r="P298" i="2"/>
  <c r="O286" i="2"/>
  <c r="O282" i="2"/>
  <c r="O281" i="2" s="1"/>
  <c r="O280" i="2" s="1"/>
  <c r="O279" i="2"/>
  <c r="P279" i="2" s="1"/>
  <c r="O272" i="2"/>
  <c r="O271" i="2" s="1"/>
  <c r="O259" i="2"/>
  <c r="O258" i="2" s="1"/>
  <c r="O256" i="2"/>
  <c r="O132" i="2"/>
  <c r="P132" i="2" s="1"/>
  <c r="L131" i="2"/>
  <c r="L130" i="2" s="1"/>
  <c r="O121" i="2"/>
  <c r="P121" i="2" s="1"/>
  <c r="O100" i="2"/>
  <c r="O99" i="2" s="1"/>
  <c r="O98" i="2" s="1"/>
  <c r="O97" i="2"/>
  <c r="P97" i="2" s="1"/>
  <c r="O94" i="2"/>
  <c r="O93" i="2" s="1"/>
  <c r="L93" i="2"/>
  <c r="L92" i="2" s="1"/>
  <c r="M93" i="2"/>
  <c r="L96" i="2"/>
  <c r="L95" i="2" s="1"/>
  <c r="M96" i="2"/>
  <c r="M95" i="2" s="1"/>
  <c r="L99" i="2"/>
  <c r="L98" i="2" s="1"/>
  <c r="M99" i="2"/>
  <c r="M98" i="2" s="1"/>
  <c r="K99" i="2"/>
  <c r="K98" i="2" s="1"/>
  <c r="K96" i="2"/>
  <c r="K95" i="2" s="1"/>
  <c r="K93" i="2"/>
  <c r="K92" i="2" s="1"/>
  <c r="O90" i="2"/>
  <c r="P90" i="2" s="1"/>
  <c r="M89" i="2"/>
  <c r="M88" i="2" s="1"/>
  <c r="L89" i="2"/>
  <c r="L88" i="2" s="1"/>
  <c r="K89" i="2"/>
  <c r="K88" i="2" s="1"/>
  <c r="O87" i="2"/>
  <c r="O82" i="2"/>
  <c r="O81" i="2" s="1"/>
  <c r="O80" i="2" s="1"/>
  <c r="O75" i="2"/>
  <c r="O74" i="2" s="1"/>
  <c r="O73" i="2" s="1"/>
  <c r="O72" i="2" s="1"/>
  <c r="O71" i="2" s="1"/>
  <c r="O70" i="2" s="1"/>
  <c r="O69" i="2" s="1"/>
  <c r="O68" i="2"/>
  <c r="P68" i="2" s="1"/>
  <c r="O61" i="2"/>
  <c r="O60" i="2" s="1"/>
  <c r="O59" i="2" s="1"/>
  <c r="O54" i="2"/>
  <c r="O53" i="2" s="1"/>
  <c r="O24" i="2"/>
  <c r="P24" i="2" s="1"/>
  <c r="O22" i="2"/>
  <c r="O21" i="2" s="1"/>
  <c r="P750" i="2"/>
  <c r="P110" i="2"/>
  <c r="E202" i="2"/>
  <c r="E203" i="2"/>
  <c r="B204" i="2"/>
  <c r="B205" i="2" s="1"/>
  <c r="C204" i="2"/>
  <c r="C205" i="2" s="1"/>
  <c r="D204" i="2"/>
  <c r="D205" i="2" s="1"/>
  <c r="F204" i="2"/>
  <c r="F205" i="2" s="1"/>
  <c r="G204" i="2"/>
  <c r="G205" i="2" s="1"/>
  <c r="H204" i="2"/>
  <c r="H205" i="2" s="1"/>
  <c r="H157" i="2"/>
  <c r="H158" i="2"/>
  <c r="B119" i="2"/>
  <c r="B122" i="2" s="1"/>
  <c r="C119" i="2"/>
  <c r="C122" i="2" s="1"/>
  <c r="D119" i="2"/>
  <c r="D122" i="2" s="1"/>
  <c r="B120" i="2"/>
  <c r="B123" i="2" s="1"/>
  <c r="C120" i="2"/>
  <c r="C123" i="2" s="1"/>
  <c r="D120" i="2"/>
  <c r="D123" i="2" s="1"/>
  <c r="I120" i="2"/>
  <c r="I123" i="2" s="1"/>
  <c r="I121" i="2"/>
  <c r="I124" i="2" s="1"/>
  <c r="B118" i="2"/>
  <c r="B121" i="2" s="1"/>
  <c r="B124" i="2" s="1"/>
  <c r="C118" i="2"/>
  <c r="C121" i="2" s="1"/>
  <c r="C124" i="2" s="1"/>
  <c r="D118" i="2"/>
  <c r="D121" i="2" s="1"/>
  <c r="D124" i="2" s="1"/>
  <c r="H118" i="2"/>
  <c r="J112" i="2"/>
  <c r="J113" i="2"/>
  <c r="J114" i="2"/>
  <c r="L114" i="2"/>
  <c r="L110" i="2"/>
  <c r="L109" i="2" s="1"/>
  <c r="B110" i="2"/>
  <c r="H107" i="2"/>
  <c r="H111" i="2" s="1"/>
  <c r="H110" i="2" s="1"/>
  <c r="H105" i="2"/>
  <c r="H106" i="2" s="1"/>
  <c r="H109" i="2" s="1"/>
  <c r="L113" i="2"/>
  <c r="L501" i="2"/>
  <c r="L500" i="2" s="1"/>
  <c r="L334" i="2"/>
  <c r="L333" i="2" s="1"/>
  <c r="M334" i="2"/>
  <c r="M333" i="2" s="1"/>
  <c r="K334" i="2"/>
  <c r="K333" i="2" s="1"/>
  <c r="L299" i="2"/>
  <c r="L86" i="2"/>
  <c r="L85" i="2" s="1"/>
  <c r="M86" i="2"/>
  <c r="K86" i="2"/>
  <c r="K85" i="2" s="1"/>
  <c r="L74" i="2"/>
  <c r="L73" i="2" s="1"/>
  <c r="L72" i="2" s="1"/>
  <c r="L71" i="2" s="1"/>
  <c r="L70" i="2" s="1"/>
  <c r="L69" i="2" s="1"/>
  <c r="M74" i="2"/>
  <c r="M73" i="2" s="1"/>
  <c r="M72" i="2" s="1"/>
  <c r="M71" i="2" s="1"/>
  <c r="M70" i="2" s="1"/>
  <c r="M69" i="2" s="1"/>
  <c r="K74" i="2"/>
  <c r="K73" i="2" s="1"/>
  <c r="L528" i="2"/>
  <c r="L527" i="2" s="1"/>
  <c r="L526" i="2" s="1"/>
  <c r="L525" i="2" s="1"/>
  <c r="L523" i="2"/>
  <c r="L522" i="2" s="1"/>
  <c r="L521" i="2" s="1"/>
  <c r="L515" i="2"/>
  <c r="L514" i="2" s="1"/>
  <c r="L512" i="2"/>
  <c r="L511" i="2" s="1"/>
  <c r="L509" i="2"/>
  <c r="L508" i="2" s="1"/>
  <c r="L506" i="2"/>
  <c r="L505" i="2" s="1"/>
  <c r="L498" i="2"/>
  <c r="L496" i="2"/>
  <c r="L494" i="2"/>
  <c r="L488" i="2"/>
  <c r="L487" i="2" s="1"/>
  <c r="L474" i="2"/>
  <c r="L472" i="2"/>
  <c r="L463" i="2"/>
  <c r="L461" i="2"/>
  <c r="L455" i="2"/>
  <c r="L454" i="2" s="1"/>
  <c r="L452" i="2"/>
  <c r="L451" i="2" s="1"/>
  <c r="L449" i="2"/>
  <c r="L448" i="2" s="1"/>
  <c r="L446" i="2"/>
  <c r="L444" i="2"/>
  <c r="L442" i="2"/>
  <c r="L373" i="2"/>
  <c r="L372" i="2" s="1"/>
  <c r="M373" i="2"/>
  <c r="M372" i="2" s="1"/>
  <c r="K373" i="2"/>
  <c r="K372" i="2" s="1"/>
  <c r="L342" i="2"/>
  <c r="L341" i="2" s="1"/>
  <c r="L340" i="2" s="1"/>
  <c r="L339" i="2" s="1"/>
  <c r="L338" i="2" s="1"/>
  <c r="L337" i="2" s="1"/>
  <c r="M342" i="2"/>
  <c r="M341" i="2" s="1"/>
  <c r="M340" i="2" s="1"/>
  <c r="M339" i="2" s="1"/>
  <c r="M338" i="2" s="1"/>
  <c r="L328" i="2"/>
  <c r="L327" i="2" s="1"/>
  <c r="M328" i="2"/>
  <c r="M327" i="2" s="1"/>
  <c r="K328" i="2"/>
  <c r="L311" i="2"/>
  <c r="L310" i="2" s="1"/>
  <c r="L309" i="2" s="1"/>
  <c r="L308" i="2" s="1"/>
  <c r="M311" i="2"/>
  <c r="M310" i="2" s="1"/>
  <c r="M309" i="2" s="1"/>
  <c r="M308" i="2" s="1"/>
  <c r="K311" i="2"/>
  <c r="K310" i="2" s="1"/>
  <c r="L306" i="2"/>
  <c r="L305" i="2" s="1"/>
  <c r="L304" i="2" s="1"/>
  <c r="M306" i="2"/>
  <c r="M305" i="2" s="1"/>
  <c r="M304" i="2" s="1"/>
  <c r="K306" i="2"/>
  <c r="K305" i="2" s="1"/>
  <c r="L297" i="2"/>
  <c r="L295" i="2"/>
  <c r="L292" i="2"/>
  <c r="L291" i="2" s="1"/>
  <c r="L289" i="2"/>
  <c r="L288" i="2" s="1"/>
  <c r="L285" i="2"/>
  <c r="L284" i="2" s="1"/>
  <c r="L283" i="2" s="1"/>
  <c r="M285" i="2"/>
  <c r="K285" i="2"/>
  <c r="L281" i="2"/>
  <c r="L280" i="2" s="1"/>
  <c r="M281" i="2"/>
  <c r="M280" i="2" s="1"/>
  <c r="K281" i="2"/>
  <c r="K280" i="2" s="1"/>
  <c r="L278" i="2"/>
  <c r="L277" i="2" s="1"/>
  <c r="M278" i="2"/>
  <c r="K278" i="2"/>
  <c r="K277" i="2" s="1"/>
  <c r="L271" i="2"/>
  <c r="L270" i="2" s="1"/>
  <c r="L269" i="2" s="1"/>
  <c r="L268" i="2" s="1"/>
  <c r="L267" i="2" s="1"/>
  <c r="L266" i="2" s="1"/>
  <c r="M271" i="2"/>
  <c r="K271" i="2"/>
  <c r="K270" i="2" s="1"/>
  <c r="K269" i="2" s="1"/>
  <c r="K268" i="2" s="1"/>
  <c r="K267" i="2" s="1"/>
  <c r="K266" i="2" s="1"/>
  <c r="L185" i="2"/>
  <c r="L184" i="2" s="1"/>
  <c r="L183" i="2" s="1"/>
  <c r="L158" i="2"/>
  <c r="L157" i="2" s="1"/>
  <c r="L81" i="2"/>
  <c r="L80" i="2" s="1"/>
  <c r="L79" i="2" s="1"/>
  <c r="L78" i="2" s="1"/>
  <c r="M81" i="2"/>
  <c r="M80" i="2" s="1"/>
  <c r="K81" i="2"/>
  <c r="K80" i="2" s="1"/>
  <c r="K79" i="2" s="1"/>
  <c r="K78" i="2" s="1"/>
  <c r="L67" i="2"/>
  <c r="L66" i="2" s="1"/>
  <c r="L65" i="2" s="1"/>
  <c r="L64" i="2" s="1"/>
  <c r="L63" i="2" s="1"/>
  <c r="L62" i="2" s="1"/>
  <c r="M67" i="2"/>
  <c r="M66" i="2" s="1"/>
  <c r="M65" i="2" s="1"/>
  <c r="M64" i="2" s="1"/>
  <c r="M63" i="2" s="1"/>
  <c r="M62" i="2" s="1"/>
  <c r="K67" i="2"/>
  <c r="L60" i="2"/>
  <c r="L59" i="2" s="1"/>
  <c r="L58" i="2" s="1"/>
  <c r="L57" i="2" s="1"/>
  <c r="L56" i="2" s="1"/>
  <c r="L55" i="2" s="1"/>
  <c r="M60" i="2"/>
  <c r="M59" i="2" s="1"/>
  <c r="K60" i="2"/>
  <c r="K59" i="2" s="1"/>
  <c r="L53" i="2"/>
  <c r="L52" i="2" s="1"/>
  <c r="L51" i="2" s="1"/>
  <c r="L50" i="2" s="1"/>
  <c r="L49" i="2" s="1"/>
  <c r="L48" i="2" s="1"/>
  <c r="M53" i="2"/>
  <c r="K53" i="2"/>
  <c r="K52" i="2" s="1"/>
  <c r="K51" i="2" s="1"/>
  <c r="K50" i="2" s="1"/>
  <c r="K49" i="2" s="1"/>
  <c r="K48" i="2" s="1"/>
  <c r="L21" i="2"/>
  <c r="M21" i="2"/>
  <c r="K21" i="2"/>
  <c r="L23" i="2"/>
  <c r="M23" i="2"/>
  <c r="K23" i="2"/>
  <c r="L331" i="2"/>
  <c r="L330" i="2" s="1"/>
  <c r="M331" i="2"/>
  <c r="K331" i="2"/>
  <c r="K330" i="2" s="1"/>
  <c r="Q87" i="2"/>
  <c r="K342" i="2"/>
  <c r="M284" i="2"/>
  <c r="M283" i="2" s="1"/>
  <c r="M659" i="2"/>
  <c r="N120" i="2"/>
  <c r="M786" i="2"/>
  <c r="K116" i="2"/>
  <c r="P656" i="2"/>
  <c r="P731" i="2"/>
  <c r="P620" i="2"/>
  <c r="K577" i="2"/>
  <c r="P429" i="2"/>
  <c r="P300" i="2"/>
  <c r="N825" i="2" l="1"/>
  <c r="K824" i="2"/>
  <c r="N824" i="2" s="1"/>
  <c r="M777" i="2"/>
  <c r="N777" i="2" s="1"/>
  <c r="K776" i="2"/>
  <c r="N709" i="2"/>
  <c r="O710" i="2"/>
  <c r="P711" i="2"/>
  <c r="P727" i="2"/>
  <c r="M739" i="2"/>
  <c r="M729" i="2"/>
  <c r="M628" i="2"/>
  <c r="N803" i="2"/>
  <c r="P827" i="2"/>
  <c r="P426" i="2"/>
  <c r="N619" i="2"/>
  <c r="N561" i="2"/>
  <c r="K734" i="2"/>
  <c r="N574" i="2"/>
  <c r="L573" i="2"/>
  <c r="P654" i="2"/>
  <c r="N570" i="2"/>
  <c r="P297" i="2"/>
  <c r="K525" i="2"/>
  <c r="P826" i="2"/>
  <c r="O506" i="2"/>
  <c r="O505" i="2" s="1"/>
  <c r="P505" i="2" s="1"/>
  <c r="N678" i="2"/>
  <c r="M518" i="2"/>
  <c r="N519" i="2"/>
  <c r="P293" i="2"/>
  <c r="N292" i="2"/>
  <c r="N501" i="2"/>
  <c r="M500" i="2"/>
  <c r="N500" i="2" s="1"/>
  <c r="O629" i="2"/>
  <c r="O628" i="2" s="1"/>
  <c r="P558" i="2"/>
  <c r="P634" i="2"/>
  <c r="L767" i="2"/>
  <c r="L766" i="2" s="1"/>
  <c r="L765" i="2" s="1"/>
  <c r="L764" i="2" s="1"/>
  <c r="L763" i="2" s="1"/>
  <c r="L762" i="2" s="1"/>
  <c r="P788" i="2"/>
  <c r="N220" i="2"/>
  <c r="L420" i="2"/>
  <c r="L419" i="2" s="1"/>
  <c r="L418" i="2" s="1"/>
  <c r="L417" i="2" s="1"/>
  <c r="L416" i="2" s="1"/>
  <c r="M420" i="2"/>
  <c r="N372" i="2"/>
  <c r="P389" i="2"/>
  <c r="M365" i="2"/>
  <c r="N365" i="2" s="1"/>
  <c r="N366" i="2"/>
  <c r="O569" i="2"/>
  <c r="P367" i="2"/>
  <c r="O366" i="2"/>
  <c r="O365" i="2" s="1"/>
  <c r="O356" i="2"/>
  <c r="P357" i="2"/>
  <c r="P780" i="2"/>
  <c r="P492" i="2"/>
  <c r="P299" i="2"/>
  <c r="N288" i="2"/>
  <c r="N444" i="2"/>
  <c r="P296" i="2"/>
  <c r="K242" i="2"/>
  <c r="L198" i="2"/>
  <c r="L197" i="2" s="1"/>
  <c r="L191" i="2" s="1"/>
  <c r="L190" i="2" s="1"/>
  <c r="N243" i="2"/>
  <c r="M242" i="2"/>
  <c r="M198" i="2"/>
  <c r="N198" i="2" s="1"/>
  <c r="N199" i="2"/>
  <c r="L242" i="2"/>
  <c r="L241" i="2" s="1"/>
  <c r="P295" i="2"/>
  <c r="N223" i="2"/>
  <c r="N215" i="2"/>
  <c r="O192" i="2"/>
  <c r="P193" i="2"/>
  <c r="N184" i="2"/>
  <c r="M183" i="2"/>
  <c r="K183" i="2"/>
  <c r="K182" i="2" s="1"/>
  <c r="K181" i="2" s="1"/>
  <c r="P259" i="2"/>
  <c r="K171" i="2"/>
  <c r="L171" i="2"/>
  <c r="L170" i="2" s="1"/>
  <c r="L169" i="2" s="1"/>
  <c r="O739" i="2"/>
  <c r="K534" i="2"/>
  <c r="K533" i="2" s="1"/>
  <c r="K532" i="2" s="1"/>
  <c r="K531" i="2" s="1"/>
  <c r="N27" i="2"/>
  <c r="M26" i="2"/>
  <c r="L823" i="2"/>
  <c r="L822" i="2" s="1"/>
  <c r="P33" i="2"/>
  <c r="O27" i="2"/>
  <c r="O40" i="2"/>
  <c r="P41" i="2"/>
  <c r="P22" i="2"/>
  <c r="P94" i="2"/>
  <c r="P550" i="2"/>
  <c r="O244" i="2"/>
  <c r="O243" i="2" s="1"/>
  <c r="P216" i="2"/>
  <c r="K460" i="2"/>
  <c r="L739" i="2"/>
  <c r="L723" i="2"/>
  <c r="L722" i="2" s="1"/>
  <c r="O723" i="2"/>
  <c r="O722" i="2" s="1"/>
  <c r="P825" i="2"/>
  <c r="P804" i="2"/>
  <c r="P312" i="2"/>
  <c r="P594" i="2"/>
  <c r="N113" i="2"/>
  <c r="P820" i="2"/>
  <c r="O147" i="2"/>
  <c r="P118" i="2"/>
  <c r="P679" i="2"/>
  <c r="P812" i="2"/>
  <c r="N178" i="2"/>
  <c r="P585" i="2"/>
  <c r="P749" i="2"/>
  <c r="L164" i="2"/>
  <c r="L160" i="2" s="1"/>
  <c r="L152" i="2" s="1"/>
  <c r="K164" i="2"/>
  <c r="K160" i="2" s="1"/>
  <c r="K152" i="2" s="1"/>
  <c r="P759" i="2"/>
  <c r="N706" i="2"/>
  <c r="P386" i="2"/>
  <c r="N515" i="2"/>
  <c r="N487" i="2"/>
  <c r="N618" i="2"/>
  <c r="N578" i="2"/>
  <c r="N203" i="2"/>
  <c r="K380" i="2"/>
  <c r="K379" i="2" s="1"/>
  <c r="K378" i="2" s="1"/>
  <c r="N528" i="2"/>
  <c r="N509" i="2"/>
  <c r="K471" i="2"/>
  <c r="K407" i="2"/>
  <c r="K406" i="2" s="1"/>
  <c r="K405" i="2" s="1"/>
  <c r="N424" i="2"/>
  <c r="N427" i="2"/>
  <c r="P549" i="2"/>
  <c r="L729" i="2"/>
  <c r="M645" i="2"/>
  <c r="P725" i="2"/>
  <c r="P145" i="2"/>
  <c r="P640" i="2"/>
  <c r="O519" i="2"/>
  <c r="P519" i="2" s="1"/>
  <c r="O758" i="2"/>
  <c r="O757" i="2" s="1"/>
  <c r="O756" i="2" s="1"/>
  <c r="O755" i="2" s="1"/>
  <c r="O754" i="2" s="1"/>
  <c r="O753" i="2" s="1"/>
  <c r="P435" i="2"/>
  <c r="P467" i="2"/>
  <c r="P142" i="2"/>
  <c r="P54" i="2"/>
  <c r="N162" i="2"/>
  <c r="M705" i="2"/>
  <c r="M704" i="2" s="1"/>
  <c r="P159" i="2"/>
  <c r="N412" i="2"/>
  <c r="N636" i="2"/>
  <c r="N414" i="2"/>
  <c r="P221" i="2"/>
  <c r="N255" i="2"/>
  <c r="P82" i="2"/>
  <c r="P141" i="2"/>
  <c r="O96" i="2"/>
  <c r="P96" i="2" s="1"/>
  <c r="K139" i="2"/>
  <c r="K138" i="2" s="1"/>
  <c r="K137" i="2" s="1"/>
  <c r="M508" i="2"/>
  <c r="N508" i="2" s="1"/>
  <c r="O461" i="2"/>
  <c r="P461" i="2" s="1"/>
  <c r="P432" i="2"/>
  <c r="E113" i="2"/>
  <c r="E119" i="2" s="1"/>
  <c r="O528" i="2"/>
  <c r="O527" i="2" s="1"/>
  <c r="P527" i="2" s="1"/>
  <c r="P317" i="2"/>
  <c r="O512" i="2"/>
  <c r="O511" i="2" s="1"/>
  <c r="N413" i="2"/>
  <c r="N466" i="2"/>
  <c r="N454" i="2"/>
  <c r="N749" i="2"/>
  <c r="M748" i="2"/>
  <c r="N748" i="2" s="1"/>
  <c r="O747" i="2"/>
  <c r="O746" i="2" s="1"/>
  <c r="O745" i="2" s="1"/>
  <c r="O744" i="2" s="1"/>
  <c r="L748" i="2"/>
  <c r="L747" i="2" s="1"/>
  <c r="L746" i="2" s="1"/>
  <c r="L745" i="2" s="1"/>
  <c r="L744" i="2" s="1"/>
  <c r="P665" i="2"/>
  <c r="N597" i="2"/>
  <c r="P743" i="2"/>
  <c r="P740" i="2"/>
  <c r="P741" i="2"/>
  <c r="N677" i="2"/>
  <c r="M676" i="2"/>
  <c r="N676" i="2" s="1"/>
  <c r="P700" i="2"/>
  <c r="O687" i="2"/>
  <c r="P687" i="2" s="1"/>
  <c r="N670" i="2"/>
  <c r="M669" i="2"/>
  <c r="N669" i="2" s="1"/>
  <c r="N425" i="2"/>
  <c r="O548" i="2"/>
  <c r="O547" i="2" s="1"/>
  <c r="P547" i="2" s="1"/>
  <c r="M577" i="2"/>
  <c r="N577" i="2" s="1"/>
  <c r="P663" i="2"/>
  <c r="N258" i="2"/>
  <c r="M527" i="2"/>
  <c r="M526" i="2" s="1"/>
  <c r="M525" i="2" s="1"/>
  <c r="N587" i="2"/>
  <c r="P672" i="2"/>
  <c r="L617" i="2"/>
  <c r="L612" i="2" s="1"/>
  <c r="L611" i="2" s="1"/>
  <c r="M652" i="2"/>
  <c r="K652" i="2"/>
  <c r="P651" i="2"/>
  <c r="P647" i="2"/>
  <c r="L318" i="2"/>
  <c r="L313" i="2" s="1"/>
  <c r="N299" i="2"/>
  <c r="E108" i="2"/>
  <c r="E112" i="2" s="1"/>
  <c r="E118" i="2" s="1"/>
  <c r="E124" i="2" s="1"/>
  <c r="P466" i="2"/>
  <c r="N428" i="2"/>
  <c r="N563" i="2"/>
  <c r="P178" i="2"/>
  <c r="N455" i="2"/>
  <c r="N349" i="2"/>
  <c r="M514" i="2"/>
  <c r="N514" i="2" s="1"/>
  <c r="P593" i="2"/>
  <c r="P576" i="2"/>
  <c r="P575" i="2"/>
  <c r="N564" i="2"/>
  <c r="P562" i="2"/>
  <c r="P557" i="2"/>
  <c r="N557" i="2"/>
  <c r="N537" i="2"/>
  <c r="N536" i="2"/>
  <c r="O498" i="2"/>
  <c r="P498" i="2" s="1"/>
  <c r="O496" i="2"/>
  <c r="P496" i="2" s="1"/>
  <c r="N490" i="2"/>
  <c r="N488" i="2"/>
  <c r="P188" i="2"/>
  <c r="P134" i="2"/>
  <c r="P263" i="2"/>
  <c r="P252" i="2"/>
  <c r="P465" i="2"/>
  <c r="N465" i="2"/>
  <c r="P140" i="2"/>
  <c r="O446" i="2"/>
  <c r="P446" i="2" s="1"/>
  <c r="P75" i="2"/>
  <c r="P736" i="2"/>
  <c r="P579" i="2"/>
  <c r="P588" i="2"/>
  <c r="O397" i="2"/>
  <c r="O396" i="2" s="1"/>
  <c r="P399" i="2"/>
  <c r="P402" i="2"/>
  <c r="N397" i="2"/>
  <c r="K396" i="2"/>
  <c r="C108" i="2"/>
  <c r="C112" i="2" s="1"/>
  <c r="K746" i="2"/>
  <c r="K745" i="2" s="1"/>
  <c r="P748" i="2"/>
  <c r="N73" i="2"/>
  <c r="L371" i="2"/>
  <c r="L370" i="2" s="1"/>
  <c r="L369" i="2" s="1"/>
  <c r="N140" i="2"/>
  <c r="P384" i="2"/>
  <c r="L364" i="2"/>
  <c r="L363" i="2" s="1"/>
  <c r="M337" i="2"/>
  <c r="P319" i="2"/>
  <c r="N381" i="2"/>
  <c r="L104" i="2"/>
  <c r="L103" i="2" s="1"/>
  <c r="L102" i="2" s="1"/>
  <c r="L101" i="2" s="1"/>
  <c r="K104" i="2"/>
  <c r="K103" i="2" s="1"/>
  <c r="M460" i="2"/>
  <c r="P434" i="2"/>
  <c r="L734" i="2"/>
  <c r="M734" i="2"/>
  <c r="N650" i="2"/>
  <c r="N770" i="2"/>
  <c r="L460" i="2"/>
  <c r="N346" i="2"/>
  <c r="O184" i="2"/>
  <c r="P185" i="2"/>
  <c r="P538" i="2"/>
  <c r="P769" i="2"/>
  <c r="P320" i="2"/>
  <c r="P349" i="2"/>
  <c r="P235" i="2"/>
  <c r="N141" i="2"/>
  <c r="N584" i="2"/>
  <c r="N320" i="2"/>
  <c r="K119" i="2"/>
  <c r="N119" i="2" s="1"/>
  <c r="O472" i="2"/>
  <c r="P472" i="2" s="1"/>
  <c r="P738" i="2"/>
  <c r="K345" i="2"/>
  <c r="K344" i="2" s="1"/>
  <c r="N348" i="2"/>
  <c r="O89" i="2"/>
  <c r="P89" i="2" s="1"/>
  <c r="P234" i="2"/>
  <c r="O494" i="2"/>
  <c r="P494" i="2" s="1"/>
  <c r="P290" i="2"/>
  <c r="N663" i="2"/>
  <c r="N702" i="2"/>
  <c r="N639" i="2"/>
  <c r="P186" i="2"/>
  <c r="M345" i="2"/>
  <c r="N347" i="2"/>
  <c r="L346" i="2"/>
  <c r="L345" i="2" s="1"/>
  <c r="L344" i="2" s="1"/>
  <c r="K767" i="2"/>
  <c r="K766" i="2" s="1"/>
  <c r="K765" i="2" s="1"/>
  <c r="K764" i="2" s="1"/>
  <c r="K763" i="2" s="1"/>
  <c r="P163" i="2"/>
  <c r="G108" i="2"/>
  <c r="G112" i="2" s="1"/>
  <c r="K318" i="2"/>
  <c r="K313" i="2" s="1"/>
  <c r="P61" i="2"/>
  <c r="H108" i="2"/>
  <c r="P381" i="2"/>
  <c r="N506" i="2"/>
  <c r="N523" i="2"/>
  <c r="N289" i="2"/>
  <c r="P671" i="2"/>
  <c r="P108" i="2"/>
  <c r="P649" i="2"/>
  <c r="O351" i="2"/>
  <c r="P352" i="2"/>
  <c r="P343" i="2"/>
  <c r="P321" i="2"/>
  <c r="N319" i="2"/>
  <c r="N811" i="2"/>
  <c r="N787" i="2"/>
  <c r="N430" i="2"/>
  <c r="K729" i="2"/>
  <c r="N729" i="2" s="1"/>
  <c r="K628" i="2"/>
  <c r="K627" i="2" s="1"/>
  <c r="L684" i="2"/>
  <c r="L683" i="2" s="1"/>
  <c r="M684" i="2"/>
  <c r="M683" i="2" s="1"/>
  <c r="M723" i="2"/>
  <c r="M722" i="2" s="1"/>
  <c r="P329" i="2"/>
  <c r="K276" i="2"/>
  <c r="O315" i="2"/>
  <c r="O314" i="2" s="1"/>
  <c r="P314" i="2" s="1"/>
  <c r="P316" i="2"/>
  <c r="M202" i="2"/>
  <c r="N202" i="2" s="1"/>
  <c r="P281" i="2"/>
  <c r="P272" i="2"/>
  <c r="O444" i="2"/>
  <c r="P444" i="2" s="1"/>
  <c r="O67" i="2"/>
  <c r="O66" i="2" s="1"/>
  <c r="O65" i="2" s="1"/>
  <c r="O64" i="2" s="1"/>
  <c r="O63" i="2" s="1"/>
  <c r="O62" i="2" s="1"/>
  <c r="N285" i="2"/>
  <c r="L441" i="2"/>
  <c r="O278" i="2"/>
  <c r="P278" i="2" s="1"/>
  <c r="P423" i="2"/>
  <c r="P661" i="2"/>
  <c r="L628" i="2"/>
  <c r="L627" i="2" s="1"/>
  <c r="L250" i="2"/>
  <c r="L249" i="2" s="1"/>
  <c r="N629" i="2"/>
  <c r="N657" i="2"/>
  <c r="P342" i="2"/>
  <c r="O509" i="2"/>
  <c r="O508" i="2" s="1"/>
  <c r="P508" i="2" s="1"/>
  <c r="L20" i="2"/>
  <c r="L19" i="2" s="1"/>
  <c r="L18" i="2" s="1"/>
  <c r="L17" i="2" s="1"/>
  <c r="L16" i="2" s="1"/>
  <c r="L15" i="2" s="1"/>
  <c r="N474" i="2"/>
  <c r="K250" i="2"/>
  <c r="N333" i="2"/>
  <c r="K20" i="2"/>
  <c r="K19" i="2" s="1"/>
  <c r="K18" i="2" s="1"/>
  <c r="K17" i="2" s="1"/>
  <c r="K16" i="2" s="1"/>
  <c r="K15" i="2" s="1"/>
  <c r="M20" i="2"/>
  <c r="M19" i="2" s="1"/>
  <c r="M18" i="2" s="1"/>
  <c r="M17" i="2" s="1"/>
  <c r="N297" i="2"/>
  <c r="N155" i="2"/>
  <c r="M318" i="2"/>
  <c r="O380" i="2"/>
  <c r="L380" i="2"/>
  <c r="L379" i="2" s="1"/>
  <c r="L378" i="2" s="1"/>
  <c r="M380" i="2"/>
  <c r="M379" i="2" s="1"/>
  <c r="M104" i="2"/>
  <c r="M103" i="2" s="1"/>
  <c r="N505" i="2"/>
  <c r="M493" i="2"/>
  <c r="M471" i="2"/>
  <c r="M441" i="2"/>
  <c r="N521" i="2"/>
  <c r="K493" i="2"/>
  <c r="K441" i="2"/>
  <c r="L569" i="2"/>
  <c r="L568" i="2" s="1"/>
  <c r="L652" i="2"/>
  <c r="L645" i="2"/>
  <c r="N662" i="2"/>
  <c r="K684" i="2"/>
  <c r="K683" i="2" s="1"/>
  <c r="K645" i="2"/>
  <c r="P288" i="2"/>
  <c r="P302" i="2"/>
  <c r="P303" i="2"/>
  <c r="P301" i="2"/>
  <c r="N295" i="2"/>
  <c r="P289" i="2"/>
  <c r="K261" i="2"/>
  <c r="N262" i="2"/>
  <c r="P262" i="2"/>
  <c r="O167" i="2"/>
  <c r="P167" i="2" s="1"/>
  <c r="P168" i="2"/>
  <c r="O105" i="2"/>
  <c r="P105" i="2" s="1"/>
  <c r="P106" i="2"/>
  <c r="K511" i="2"/>
  <c r="N511" i="2" s="1"/>
  <c r="K451" i="2"/>
  <c r="N451" i="2" s="1"/>
  <c r="N452" i="2"/>
  <c r="K433" i="2"/>
  <c r="N433" i="2" s="1"/>
  <c r="N434" i="2"/>
  <c r="P537" i="2"/>
  <c r="O536" i="2"/>
  <c r="O734" i="2"/>
  <c r="P737" i="2"/>
  <c r="O622" i="2"/>
  <c r="O621" i="2" s="1"/>
  <c r="P623" i="2"/>
  <c r="O581" i="2"/>
  <c r="P581" i="2" s="1"/>
  <c r="P582" i="2"/>
  <c r="O564" i="2"/>
  <c r="O563" i="2" s="1"/>
  <c r="P563" i="2" s="1"/>
  <c r="P565" i="2"/>
  <c r="M758" i="2"/>
  <c r="M757" i="2" s="1"/>
  <c r="M756" i="2" s="1"/>
  <c r="M755" i="2" s="1"/>
  <c r="N759" i="2"/>
  <c r="M624" i="2"/>
  <c r="N625" i="2"/>
  <c r="P742" i="2"/>
  <c r="K739" i="2"/>
  <c r="K621" i="2"/>
  <c r="K617" i="2" s="1"/>
  <c r="K612" i="2" s="1"/>
  <c r="K611" i="2" s="1"/>
  <c r="N622" i="2"/>
  <c r="K569" i="2"/>
  <c r="P571" i="2"/>
  <c r="O657" i="2"/>
  <c r="P657" i="2" s="1"/>
  <c r="P658" i="2"/>
  <c r="N522" i="2"/>
  <c r="M810" i="2"/>
  <c r="N810" i="2" s="1"/>
  <c r="P99" i="2"/>
  <c r="O523" i="2"/>
  <c r="P324" i="2"/>
  <c r="N431" i="2"/>
  <c r="N540" i="2"/>
  <c r="M539" i="2"/>
  <c r="N539" i="2" s="1"/>
  <c r="M154" i="2"/>
  <c r="M153" i="2" s="1"/>
  <c r="K371" i="2"/>
  <c r="K370" i="2" s="1"/>
  <c r="K369" i="2" s="1"/>
  <c r="N373" i="2"/>
  <c r="O86" i="2"/>
  <c r="P86" i="2" s="1"/>
  <c r="P87" i="2"/>
  <c r="P332" i="2"/>
  <c r="O331" i="2"/>
  <c r="O414" i="2"/>
  <c r="P414" i="2" s="1"/>
  <c r="P415" i="2"/>
  <c r="O449" i="2"/>
  <c r="P449" i="2" s="1"/>
  <c r="P450" i="2"/>
  <c r="O463" i="2"/>
  <c r="P464" i="2"/>
  <c r="O488" i="2"/>
  <c r="P488" i="2" s="1"/>
  <c r="P489" i="2"/>
  <c r="O514" i="2"/>
  <c r="P514" i="2" s="1"/>
  <c r="P515" i="2"/>
  <c r="K818" i="2"/>
  <c r="P819" i="2"/>
  <c r="N819" i="2"/>
  <c r="M116" i="2"/>
  <c r="N117" i="2"/>
  <c r="N548" i="2"/>
  <c r="M547" i="2"/>
  <c r="N547" i="2" s="1"/>
  <c r="N786" i="2"/>
  <c r="M785" i="2"/>
  <c r="M776" i="2" s="1"/>
  <c r="O770" i="2"/>
  <c r="P770" i="2" s="1"/>
  <c r="P771" i="2"/>
  <c r="M767" i="2"/>
  <c r="N768" i="2"/>
  <c r="K232" i="2"/>
  <c r="N232" i="2" s="1"/>
  <c r="P233" i="2"/>
  <c r="P100" i="2"/>
  <c r="D106" i="2"/>
  <c r="D109" i="2" s="1"/>
  <c r="D113" i="2" s="1"/>
  <c r="D108" i="2"/>
  <c r="D112" i="2" s="1"/>
  <c r="O155" i="2"/>
  <c r="P155" i="2" s="1"/>
  <c r="P156" i="2"/>
  <c r="N174" i="2"/>
  <c r="M173" i="2"/>
  <c r="M172" i="2" s="1"/>
  <c r="K214" i="2"/>
  <c r="P215" i="2"/>
  <c r="N410" i="2"/>
  <c r="M409" i="2"/>
  <c r="O636" i="2"/>
  <c r="O635" i="2" s="1"/>
  <c r="P637" i="2"/>
  <c r="N593" i="2"/>
  <c r="M592" i="2"/>
  <c r="K580" i="2"/>
  <c r="N580" i="2" s="1"/>
  <c r="N581" i="2"/>
  <c r="O706" i="2"/>
  <c r="O705" i="2" s="1"/>
  <c r="P707" i="2"/>
  <c r="K723" i="2"/>
  <c r="K722" i="2" s="1"/>
  <c r="N724" i="2"/>
  <c r="M627" i="2"/>
  <c r="N659" i="2"/>
  <c r="N387" i="2"/>
  <c r="P724" i="2"/>
  <c r="N233" i="2"/>
  <c r="N826" i="2"/>
  <c r="N671" i="2"/>
  <c r="O455" i="2"/>
  <c r="P111" i="2"/>
  <c r="N230" i="2"/>
  <c r="N660" i="2"/>
  <c r="N144" i="2"/>
  <c r="N512" i="2"/>
  <c r="N498" i="2"/>
  <c r="N442" i="2"/>
  <c r="N772" i="2"/>
  <c r="M254" i="2"/>
  <c r="O236" i="2"/>
  <c r="P237" i="2"/>
  <c r="M143" i="2"/>
  <c r="N143" i="2" s="1"/>
  <c r="L227" i="2"/>
  <c r="L226" i="2" s="1"/>
  <c r="L225" i="2" s="1"/>
  <c r="M535" i="2"/>
  <c r="N535" i="2" s="1"/>
  <c r="N334" i="2"/>
  <c r="O23" i="2"/>
  <c r="P23" i="2" s="1"/>
  <c r="O474" i="2"/>
  <c r="P474" i="2" s="1"/>
  <c r="N161" i="2"/>
  <c r="N291" i="2"/>
  <c r="N635" i="2"/>
  <c r="M229" i="2"/>
  <c r="N185" i="2"/>
  <c r="P385" i="2"/>
  <c r="N699" i="2"/>
  <c r="P730" i="2"/>
  <c r="N541" i="2"/>
  <c r="N687" i="2"/>
  <c r="N383" i="2"/>
  <c r="N158" i="2"/>
  <c r="P662" i="2"/>
  <c r="P768" i="2"/>
  <c r="N204" i="2"/>
  <c r="N21" i="2"/>
  <c r="L471" i="2"/>
  <c r="O334" i="2"/>
  <c r="P502" i="2"/>
  <c r="P591" i="2"/>
  <c r="N234" i="2"/>
  <c r="N461" i="2"/>
  <c r="N446" i="2"/>
  <c r="N742" i="2"/>
  <c r="N732" i="2"/>
  <c r="N571" i="2"/>
  <c r="L294" i="2"/>
  <c r="L287" i="2" s="1"/>
  <c r="N316" i="2"/>
  <c r="N737" i="2"/>
  <c r="M209" i="2"/>
  <c r="N322" i="2"/>
  <c r="P655" i="2"/>
  <c r="M815" i="2"/>
  <c r="M814" i="2" s="1"/>
  <c r="N99" i="2"/>
  <c r="N596" i="2"/>
  <c r="M595" i="2"/>
  <c r="N595" i="2" s="1"/>
  <c r="P282" i="2"/>
  <c r="P350" i="2"/>
  <c r="P664" i="2"/>
  <c r="O200" i="2"/>
  <c r="P200" i="2" s="1"/>
  <c r="P201" i="2"/>
  <c r="N549" i="2"/>
  <c r="O772" i="2"/>
  <c r="P772" i="2" s="1"/>
  <c r="P773" i="2"/>
  <c r="K802" i="2"/>
  <c r="P803" i="2"/>
  <c r="K778" i="2"/>
  <c r="K777" i="2" s="1"/>
  <c r="N779" i="2"/>
  <c r="O421" i="2"/>
  <c r="P422" i="2"/>
  <c r="K421" i="2"/>
  <c r="N422" i="2"/>
  <c r="O541" i="2"/>
  <c r="P542" i="2"/>
  <c r="O625" i="2"/>
  <c r="P625" i="2" s="1"/>
  <c r="P626" i="2"/>
  <c r="P256" i="2"/>
  <c r="O255" i="2"/>
  <c r="K448" i="2"/>
  <c r="N448" i="2" s="1"/>
  <c r="N449" i="2"/>
  <c r="K589" i="2"/>
  <c r="N590" i="2"/>
  <c r="O677" i="2"/>
  <c r="O676" i="2" s="1"/>
  <c r="P678" i="2"/>
  <c r="N280" i="2"/>
  <c r="P307" i="2"/>
  <c r="P703" i="2"/>
  <c r="P443" i="2"/>
  <c r="O442" i="2"/>
  <c r="P442" i="2" s="1"/>
  <c r="O451" i="2"/>
  <c r="P452" i="2"/>
  <c r="O113" i="2"/>
  <c r="P113" i="2" s="1"/>
  <c r="P114" i="2"/>
  <c r="N257" i="2"/>
  <c r="N388" i="2"/>
  <c r="P382" i="2"/>
  <c r="P516" i="2"/>
  <c r="P686" i="2"/>
  <c r="P733" i="2"/>
  <c r="N385" i="2"/>
  <c r="P109" i="2"/>
  <c r="N496" i="2"/>
  <c r="N740" i="2"/>
  <c r="N730" i="2"/>
  <c r="N147" i="2"/>
  <c r="N653" i="2"/>
  <c r="L559" i="2"/>
  <c r="L554" i="2" s="1"/>
  <c r="L553" i="2" s="1"/>
  <c r="L552" i="2" s="1"/>
  <c r="O638" i="2"/>
  <c r="P638" i="2" s="1"/>
  <c r="P639" i="2"/>
  <c r="K704" i="2"/>
  <c r="O810" i="2"/>
  <c r="P811" i="2"/>
  <c r="K555" i="2"/>
  <c r="N555" i="2" s="1"/>
  <c r="P556" i="2"/>
  <c r="P685" i="2"/>
  <c r="O305" i="2"/>
  <c r="O304" i="2" s="1"/>
  <c r="P306" i="2"/>
  <c r="K757" i="2"/>
  <c r="O701" i="2"/>
  <c r="P701" i="2" s="1"/>
  <c r="P702" i="2"/>
  <c r="N586" i="2"/>
  <c r="N575" i="2"/>
  <c r="P592" i="2"/>
  <c r="N112" i="2"/>
  <c r="N583" i="2"/>
  <c r="N200" i="2"/>
  <c r="N472" i="2"/>
  <c r="N494" i="2"/>
  <c r="N491" i="2"/>
  <c r="P735" i="2"/>
  <c r="P605" i="2"/>
  <c r="N314" i="2"/>
  <c r="N315" i="2"/>
  <c r="N556" i="2"/>
  <c r="N638" i="2"/>
  <c r="P633" i="2"/>
  <c r="N735" i="2"/>
  <c r="P650" i="2"/>
  <c r="N726" i="2"/>
  <c r="K294" i="2"/>
  <c r="K287" i="2" s="1"/>
  <c r="N89" i="2"/>
  <c r="P501" i="2"/>
  <c r="P500" i="2"/>
  <c r="O219" i="2"/>
  <c r="P219" i="2" s="1"/>
  <c r="P220" i="2"/>
  <c r="P425" i="2"/>
  <c r="O424" i="2"/>
  <c r="P424" i="2" s="1"/>
  <c r="O310" i="2"/>
  <c r="P311" i="2"/>
  <c r="P670" i="2"/>
  <c r="O586" i="2"/>
  <c r="P586" i="2" s="1"/>
  <c r="P587" i="2"/>
  <c r="O270" i="2"/>
  <c r="P271" i="2"/>
  <c r="O430" i="2"/>
  <c r="P431" i="2"/>
  <c r="K697" i="2"/>
  <c r="L493" i="2"/>
  <c r="L486" i="2" s="1"/>
  <c r="N244" i="2"/>
  <c r="N646" i="2"/>
  <c r="P726" i="2"/>
  <c r="N794" i="2"/>
  <c r="N86" i="2"/>
  <c r="N463" i="2"/>
  <c r="L697" i="2"/>
  <c r="L696" i="2" s="1"/>
  <c r="N633" i="2"/>
  <c r="P646" i="2"/>
  <c r="P796" i="2"/>
  <c r="L326" i="2"/>
  <c r="L325" i="2" s="1"/>
  <c r="N306" i="2"/>
  <c r="N648" i="2"/>
  <c r="M294" i="2"/>
  <c r="M287" i="2" s="1"/>
  <c r="P795" i="2"/>
  <c r="K304" i="2"/>
  <c r="N305" i="2"/>
  <c r="O161" i="2"/>
  <c r="P161" i="2" s="1"/>
  <c r="P162" i="2"/>
  <c r="O318" i="2"/>
  <c r="P322" i="2"/>
  <c r="K218" i="2"/>
  <c r="K217" i="2" s="1"/>
  <c r="N219" i="2"/>
  <c r="P428" i="2"/>
  <c r="O427" i="2"/>
  <c r="P427" i="2" s="1"/>
  <c r="O577" i="2"/>
  <c r="P578" i="2"/>
  <c r="O291" i="2"/>
  <c r="P291" i="2" s="1"/>
  <c r="P292" i="2"/>
  <c r="P144" i="2"/>
  <c r="O143" i="2"/>
  <c r="P143" i="2" s="1"/>
  <c r="O589" i="2"/>
  <c r="P590" i="2"/>
  <c r="P648" i="2"/>
  <c r="O645" i="2"/>
  <c r="N310" i="2"/>
  <c r="K309" i="2"/>
  <c r="O257" i="2"/>
  <c r="P258" i="2"/>
  <c r="O157" i="2"/>
  <c r="P158" i="2"/>
  <c r="O347" i="2"/>
  <c r="P347" i="2" s="1"/>
  <c r="P348" i="2"/>
  <c r="P732" i="2"/>
  <c r="O729" i="2"/>
  <c r="P653" i="2"/>
  <c r="O786" i="2"/>
  <c r="P787" i="2"/>
  <c r="O116" i="2"/>
  <c r="O115" i="2" s="1"/>
  <c r="P117" i="2"/>
  <c r="O560" i="2"/>
  <c r="P560" i="2" s="1"/>
  <c r="P561" i="2"/>
  <c r="O387" i="2"/>
  <c r="P388" i="2"/>
  <c r="O698" i="2"/>
  <c r="P699" i="2"/>
  <c r="N271" i="2"/>
  <c r="N281" i="2"/>
  <c r="N311" i="2"/>
  <c r="N655" i="2"/>
  <c r="O294" i="2"/>
  <c r="N301" i="2"/>
  <c r="K559" i="2"/>
  <c r="M164" i="2"/>
  <c r="M160" i="2" s="1"/>
  <c r="N795" i="2"/>
  <c r="N88" i="2"/>
  <c r="N23" i="2"/>
  <c r="L276" i="2"/>
  <c r="N93" i="2"/>
  <c r="N685" i="2"/>
  <c r="P280" i="2"/>
  <c r="K72" i="2"/>
  <c r="K71" i="2" s="1"/>
  <c r="K70" i="2" s="1"/>
  <c r="P74" i="2"/>
  <c r="N165" i="2"/>
  <c r="F108" i="2"/>
  <c r="F112" i="2" s="1"/>
  <c r="F118" i="2" s="1"/>
  <c r="F124" i="2" s="1"/>
  <c r="P73" i="2"/>
  <c r="L91" i="2"/>
  <c r="L182" i="2"/>
  <c r="L181" i="2" s="1"/>
  <c r="L180" i="2" s="1"/>
  <c r="N74" i="2"/>
  <c r="N167" i="2"/>
  <c r="N177" i="2"/>
  <c r="M176" i="2"/>
  <c r="O176" i="2"/>
  <c r="P176" i="2" s="1"/>
  <c r="P177" i="2"/>
  <c r="N157" i="2"/>
  <c r="L146" i="2"/>
  <c r="L139" i="2" s="1"/>
  <c r="L138" i="2" s="1"/>
  <c r="L137" i="2" s="1"/>
  <c r="L136" i="2" s="1"/>
  <c r="F113" i="2"/>
  <c r="F119" i="2" s="1"/>
  <c r="F115" i="2"/>
  <c r="F121" i="2" s="1"/>
  <c r="M130" i="2"/>
  <c r="N131" i="2"/>
  <c r="L129" i="2"/>
  <c r="L128" i="2" s="1"/>
  <c r="L127" i="2" s="1"/>
  <c r="L126" i="2" s="1"/>
  <c r="E110" i="2"/>
  <c r="E117" i="2"/>
  <c r="E123" i="2" s="1"/>
  <c r="L84" i="2"/>
  <c r="F110" i="2"/>
  <c r="F117" i="2"/>
  <c r="F123" i="2" s="1"/>
  <c r="M92" i="2"/>
  <c r="N81" i="2"/>
  <c r="O131" i="2"/>
  <c r="K126" i="2"/>
  <c r="M797" i="2"/>
  <c r="P81" i="2"/>
  <c r="N342" i="2"/>
  <c r="N278" i="2"/>
  <c r="M277" i="2"/>
  <c r="P230" i="2"/>
  <c r="P491" i="2"/>
  <c r="O490" i="2"/>
  <c r="O618" i="2"/>
  <c r="P619" i="2"/>
  <c r="O583" i="2"/>
  <c r="P584" i="2"/>
  <c r="M371" i="2"/>
  <c r="K341" i="2"/>
  <c r="N222" i="2"/>
  <c r="M218" i="2"/>
  <c r="M270" i="2"/>
  <c r="N698" i="2"/>
  <c r="M697" i="2"/>
  <c r="N328" i="2"/>
  <c r="K327" i="2"/>
  <c r="P328" i="2"/>
  <c r="M330" i="2"/>
  <c r="N330" i="2" s="1"/>
  <c r="N331" i="2"/>
  <c r="K284" i="2"/>
  <c r="P323" i="2"/>
  <c r="N323" i="2"/>
  <c r="M85" i="2"/>
  <c r="M84" i="2" s="1"/>
  <c r="K58" i="2"/>
  <c r="K57" i="2" s="1"/>
  <c r="K56" i="2" s="1"/>
  <c r="K55" i="2" s="1"/>
  <c r="N67" i="2"/>
  <c r="O285" i="2"/>
  <c r="P286" i="2"/>
  <c r="O165" i="2"/>
  <c r="P166" i="2"/>
  <c r="M52" i="2"/>
  <c r="M51" i="2" s="1"/>
  <c r="N51" i="2" s="1"/>
  <c r="N53" i="2"/>
  <c r="N96" i="2"/>
  <c r="P453" i="2"/>
  <c r="O204" i="2"/>
  <c r="P205" i="2"/>
  <c r="P224" i="2"/>
  <c r="O223" i="2"/>
  <c r="P574" i="2"/>
  <c r="O778" i="2"/>
  <c r="O777" i="2" s="1"/>
  <c r="P779" i="2"/>
  <c r="O410" i="2"/>
  <c r="P411" i="2"/>
  <c r="P175" i="2"/>
  <c r="O174" i="2"/>
  <c r="O659" i="2"/>
  <c r="P660" i="2"/>
  <c r="P374" i="2"/>
  <c r="O373" i="2"/>
  <c r="O372" i="2" s="1"/>
  <c r="P179" i="2"/>
  <c r="P572" i="2"/>
  <c r="P760" i="2"/>
  <c r="O597" i="2"/>
  <c r="L790" i="2"/>
  <c r="L789" i="2" s="1"/>
  <c r="N560" i="2"/>
  <c r="M559" i="2"/>
  <c r="M554" i="2" s="1"/>
  <c r="N302" i="2"/>
  <c r="O794" i="2"/>
  <c r="M793" i="2"/>
  <c r="N107" i="2"/>
  <c r="N105" i="2"/>
  <c r="N98" i="2"/>
  <c r="P98" i="2"/>
  <c r="N95" i="2"/>
  <c r="K91" i="2"/>
  <c r="O92" i="2"/>
  <c r="P93" i="2"/>
  <c r="K84" i="2"/>
  <c r="M79" i="2"/>
  <c r="N80" i="2"/>
  <c r="O79" i="2"/>
  <c r="P80" i="2"/>
  <c r="K66" i="2"/>
  <c r="N60" i="2"/>
  <c r="M58" i="2"/>
  <c r="P60" i="2"/>
  <c r="O52" i="2"/>
  <c r="P53" i="2"/>
  <c r="P21" i="2"/>
  <c r="N722" i="2" l="1"/>
  <c r="N778" i="2"/>
  <c r="N776" i="2"/>
  <c r="N785" i="2"/>
  <c r="M754" i="2"/>
  <c r="N739" i="2"/>
  <c r="O709" i="2"/>
  <c r="P710" i="2"/>
  <c r="P734" i="2"/>
  <c r="N734" i="2"/>
  <c r="K573" i="2"/>
  <c r="K568" i="2" s="1"/>
  <c r="P629" i="2"/>
  <c r="M573" i="2"/>
  <c r="N441" i="2"/>
  <c r="P506" i="2"/>
  <c r="N525" i="2"/>
  <c r="N526" i="2"/>
  <c r="M517" i="2"/>
  <c r="N517" i="2" s="1"/>
  <c r="N518" i="2"/>
  <c r="L440" i="2"/>
  <c r="L439" i="2" s="1"/>
  <c r="M440" i="2"/>
  <c r="M439" i="2" s="1"/>
  <c r="K440" i="2"/>
  <c r="K439" i="2" s="1"/>
  <c r="K420" i="2"/>
  <c r="K419" i="2" s="1"/>
  <c r="M364" i="2"/>
  <c r="M363" i="2" s="1"/>
  <c r="M419" i="2"/>
  <c r="N421" i="2"/>
  <c r="P430" i="2"/>
  <c r="O420" i="2"/>
  <c r="O419" i="2" s="1"/>
  <c r="N379" i="2"/>
  <c r="M378" i="2"/>
  <c r="N378" i="2" s="1"/>
  <c r="P628" i="2"/>
  <c r="P244" i="2"/>
  <c r="O355" i="2"/>
  <c r="P356" i="2"/>
  <c r="N345" i="2"/>
  <c r="M344" i="2"/>
  <c r="N344" i="2" s="1"/>
  <c r="O287" i="2"/>
  <c r="N287" i="2"/>
  <c r="N242" i="2"/>
  <c r="K241" i="2"/>
  <c r="P433" i="2"/>
  <c r="L240" i="2"/>
  <c r="L239" i="2" s="1"/>
  <c r="L206" i="2" s="1"/>
  <c r="P243" i="2"/>
  <c r="O242" i="2"/>
  <c r="P214" i="2"/>
  <c r="N214" i="2"/>
  <c r="K210" i="2"/>
  <c r="K209" i="2" s="1"/>
  <c r="P192" i="2"/>
  <c r="O183" i="2"/>
  <c r="O182" i="2" s="1"/>
  <c r="N183" i="2"/>
  <c r="P757" i="2"/>
  <c r="M171" i="2"/>
  <c r="N171" i="2" s="1"/>
  <c r="N172" i="2"/>
  <c r="N153" i="2"/>
  <c r="M152" i="2"/>
  <c r="N152" i="2" s="1"/>
  <c r="N705" i="2"/>
  <c r="O146" i="2"/>
  <c r="P146" i="2" s="1"/>
  <c r="K115" i="2"/>
  <c r="P115" i="2" s="1"/>
  <c r="O95" i="2"/>
  <c r="P95" i="2" s="1"/>
  <c r="P147" i="2"/>
  <c r="N116" i="2"/>
  <c r="M115" i="2"/>
  <c r="N26" i="2"/>
  <c r="M25" i="2"/>
  <c r="N25" i="2" s="1"/>
  <c r="N20" i="2"/>
  <c r="P739" i="2"/>
  <c r="O26" i="2"/>
  <c r="P27" i="2"/>
  <c r="L821" i="2"/>
  <c r="L813" i="2" s="1"/>
  <c r="L761" i="2" s="1"/>
  <c r="O39" i="2"/>
  <c r="P40" i="2"/>
  <c r="P380" i="2"/>
  <c r="N160" i="2"/>
  <c r="P758" i="2"/>
  <c r="M644" i="2"/>
  <c r="L728" i="2"/>
  <c r="L721" i="2" s="1"/>
  <c r="L720" i="2" s="1"/>
  <c r="L719" i="2" s="1"/>
  <c r="L708" i="2" s="1"/>
  <c r="M766" i="2"/>
  <c r="N766" i="2" s="1"/>
  <c r="N767" i="2"/>
  <c r="P528" i="2"/>
  <c r="P636" i="2"/>
  <c r="O199" i="2"/>
  <c r="N704" i="2"/>
  <c r="O518" i="2"/>
  <c r="P512" i="2"/>
  <c r="N652" i="2"/>
  <c r="O526" i="2"/>
  <c r="N104" i="2"/>
  <c r="K644" i="2"/>
  <c r="K643" i="2" s="1"/>
  <c r="P747" i="2"/>
  <c r="O684" i="2"/>
  <c r="O683" i="2" s="1"/>
  <c r="P548" i="2"/>
  <c r="N527" i="2"/>
  <c r="M486" i="2"/>
  <c r="N624" i="2"/>
  <c r="M617" i="2"/>
  <c r="M612" i="2" s="1"/>
  <c r="P67" i="2"/>
  <c r="L567" i="2"/>
  <c r="L566" i="2" s="1"/>
  <c r="P569" i="2"/>
  <c r="P606" i="2"/>
  <c r="P577" i="2"/>
  <c r="M546" i="2"/>
  <c r="N546" i="2" s="1"/>
  <c r="N684" i="2"/>
  <c r="O88" i="2"/>
  <c r="P88" i="2" s="1"/>
  <c r="O448" i="2"/>
  <c r="N628" i="2"/>
  <c r="M728" i="2"/>
  <c r="M721" i="2" s="1"/>
  <c r="M720" i="2" s="1"/>
  <c r="M719" i="2" s="1"/>
  <c r="N645" i="2"/>
  <c r="N471" i="2"/>
  <c r="P706" i="2"/>
  <c r="N621" i="2"/>
  <c r="P509" i="2"/>
  <c r="N460" i="2"/>
  <c r="N318" i="2"/>
  <c r="N627" i="2"/>
  <c r="P397" i="2"/>
  <c r="P746" i="2"/>
  <c r="K775" i="2"/>
  <c r="K774" i="2" s="1"/>
  <c r="K762" i="2" s="1"/>
  <c r="N683" i="2"/>
  <c r="K377" i="2"/>
  <c r="K376" i="2" s="1"/>
  <c r="O104" i="2"/>
  <c r="P104" i="2" s="1"/>
  <c r="O580" i="2"/>
  <c r="P580" i="2" s="1"/>
  <c r="M313" i="2"/>
  <c r="N313" i="2" s="1"/>
  <c r="O493" i="2"/>
  <c r="P493" i="2" s="1"/>
  <c r="P119" i="2"/>
  <c r="N723" i="2"/>
  <c r="K395" i="2"/>
  <c r="N396" i="2"/>
  <c r="O395" i="2"/>
  <c r="P396" i="2"/>
  <c r="P184" i="2"/>
  <c r="L377" i="2"/>
  <c r="L376" i="2" s="1"/>
  <c r="L375" i="2" s="1"/>
  <c r="L362" i="2"/>
  <c r="L336" i="2" s="1"/>
  <c r="O413" i="2"/>
  <c r="O412" i="2" s="1"/>
  <c r="P412" i="2" s="1"/>
  <c r="N380" i="2"/>
  <c r="O277" i="2"/>
  <c r="P277" i="2" s="1"/>
  <c r="K364" i="2"/>
  <c r="K363" i="2" s="1"/>
  <c r="K362" i="2" s="1"/>
  <c r="P366" i="2"/>
  <c r="L485" i="2"/>
  <c r="L484" i="2" s="1"/>
  <c r="L483" i="2" s="1"/>
  <c r="O487" i="2"/>
  <c r="P487" i="2" s="1"/>
  <c r="M809" i="2"/>
  <c r="M808" i="2" s="1"/>
  <c r="N592" i="2"/>
  <c r="P511" i="2"/>
  <c r="N493" i="2"/>
  <c r="O767" i="2"/>
  <c r="K486" i="2"/>
  <c r="K485" i="2" s="1"/>
  <c r="P564" i="2"/>
  <c r="O652" i="2"/>
  <c r="P652" i="2" s="1"/>
  <c r="O20" i="2"/>
  <c r="O19" i="2" s="1"/>
  <c r="O471" i="2"/>
  <c r="N17" i="2"/>
  <c r="K728" i="2"/>
  <c r="O346" i="2"/>
  <c r="O345" i="2" s="1"/>
  <c r="O344" i="2" s="1"/>
  <c r="P351" i="2"/>
  <c r="N18" i="2"/>
  <c r="M16" i="2"/>
  <c r="N19" i="2"/>
  <c r="O313" i="2"/>
  <c r="P313" i="2" s="1"/>
  <c r="O85" i="2"/>
  <c r="P85" i="2" s="1"/>
  <c r="P622" i="2"/>
  <c r="O154" i="2"/>
  <c r="P315" i="2"/>
  <c r="P645" i="2"/>
  <c r="K696" i="2"/>
  <c r="L644" i="2"/>
  <c r="L643" i="2" s="1"/>
  <c r="K823" i="2"/>
  <c r="K822" i="2" s="1"/>
  <c r="K821" i="2" s="1"/>
  <c r="P621" i="2"/>
  <c r="K260" i="2"/>
  <c r="N261" i="2"/>
  <c r="P261" i="2"/>
  <c r="M250" i="2"/>
  <c r="N250" i="2" s="1"/>
  <c r="M534" i="2"/>
  <c r="O441" i="2"/>
  <c r="P441" i="2" s="1"/>
  <c r="N154" i="2"/>
  <c r="N173" i="2"/>
  <c r="K554" i="2"/>
  <c r="K553" i="2" s="1"/>
  <c r="K552" i="2" s="1"/>
  <c r="N254" i="2"/>
  <c r="N758" i="2"/>
  <c r="P451" i="2"/>
  <c r="P723" i="2"/>
  <c r="P331" i="2"/>
  <c r="O330" i="2"/>
  <c r="P330" i="2" s="1"/>
  <c r="M569" i="2"/>
  <c r="M408" i="2"/>
  <c r="N409" i="2"/>
  <c r="O522" i="2"/>
  <c r="P523" i="2"/>
  <c r="O454" i="2"/>
  <c r="P454" i="2" s="1"/>
  <c r="P455" i="2"/>
  <c r="O535" i="2"/>
  <c r="P535" i="2" s="1"/>
  <c r="P536" i="2"/>
  <c r="K817" i="2"/>
  <c r="P818" i="2"/>
  <c r="N818" i="2"/>
  <c r="P463" i="2"/>
  <c r="O460" i="2"/>
  <c r="P570" i="2"/>
  <c r="M747" i="2"/>
  <c r="O232" i="2"/>
  <c r="P232" i="2" s="1"/>
  <c r="P236" i="2"/>
  <c r="M228" i="2"/>
  <c r="N228" i="2" s="1"/>
  <c r="N229" i="2"/>
  <c r="P555" i="2"/>
  <c r="O112" i="2"/>
  <c r="P112" i="2" s="1"/>
  <c r="N294" i="2"/>
  <c r="N589" i="2"/>
  <c r="P72" i="2"/>
  <c r="O546" i="2"/>
  <c r="P546" i="2" s="1"/>
  <c r="O333" i="2"/>
  <c r="P334" i="2"/>
  <c r="O559" i="2"/>
  <c r="P559" i="2" s="1"/>
  <c r="M326" i="2"/>
  <c r="M325" i="2" s="1"/>
  <c r="M197" i="2"/>
  <c r="O624" i="2"/>
  <c r="P676" i="2"/>
  <c r="P677" i="2"/>
  <c r="O540" i="2"/>
  <c r="P541" i="2"/>
  <c r="P421" i="2"/>
  <c r="K801" i="2"/>
  <c r="P802" i="2"/>
  <c r="O254" i="2"/>
  <c r="O250" i="2" s="1"/>
  <c r="P255" i="2"/>
  <c r="N164" i="2"/>
  <c r="P589" i="2"/>
  <c r="N802" i="2"/>
  <c r="P305" i="2"/>
  <c r="L151" i="2"/>
  <c r="L150" i="2" s="1"/>
  <c r="L149" i="2" s="1"/>
  <c r="P116" i="2"/>
  <c r="N71" i="2"/>
  <c r="K151" i="2"/>
  <c r="K150" i="2" s="1"/>
  <c r="P294" i="2"/>
  <c r="K756" i="2"/>
  <c r="N757" i="2"/>
  <c r="O809" i="2"/>
  <c r="P810" i="2"/>
  <c r="P71" i="2"/>
  <c r="L275" i="2"/>
  <c r="L274" i="2" s="1"/>
  <c r="L273" i="2" s="1"/>
  <c r="L265" i="2" s="1"/>
  <c r="P669" i="2"/>
  <c r="O309" i="2"/>
  <c r="P310" i="2"/>
  <c r="P318" i="2"/>
  <c r="L83" i="2"/>
  <c r="L77" i="2" s="1"/>
  <c r="L76" i="2" s="1"/>
  <c r="L47" i="2" s="1"/>
  <c r="P270" i="2"/>
  <c r="O269" i="2"/>
  <c r="N559" i="2"/>
  <c r="P157" i="2"/>
  <c r="N103" i="2"/>
  <c r="P387" i="2"/>
  <c r="O379" i="2"/>
  <c r="O378" i="2" s="1"/>
  <c r="P729" i="2"/>
  <c r="O728" i="2"/>
  <c r="P786" i="2"/>
  <c r="O785" i="2"/>
  <c r="P257" i="2"/>
  <c r="M50" i="2"/>
  <c r="M49" i="2" s="1"/>
  <c r="N49" i="2" s="1"/>
  <c r="N72" i="2"/>
  <c r="N176" i="2"/>
  <c r="P698" i="2"/>
  <c r="O697" i="2"/>
  <c r="P697" i="2" s="1"/>
  <c r="K308" i="2"/>
  <c r="N308" i="2" s="1"/>
  <c r="N309" i="2"/>
  <c r="K249" i="2"/>
  <c r="P304" i="2"/>
  <c r="N304" i="2"/>
  <c r="M182" i="2"/>
  <c r="L125" i="2"/>
  <c r="N85" i="2"/>
  <c r="N146" i="2"/>
  <c r="M139" i="2"/>
  <c r="N59" i="2"/>
  <c r="N130" i="2"/>
  <c r="M129" i="2"/>
  <c r="K136" i="2"/>
  <c r="E116" i="2"/>
  <c r="E122" i="2" s="1"/>
  <c r="E114" i="2"/>
  <c r="E120" i="2" s="1"/>
  <c r="N92" i="2"/>
  <c r="M91" i="2"/>
  <c r="M83" i="2" s="1"/>
  <c r="F114" i="2"/>
  <c r="F120" i="2" s="1"/>
  <c r="F116" i="2"/>
  <c r="F122" i="2" s="1"/>
  <c r="N52" i="2"/>
  <c r="P131" i="2"/>
  <c r="O130" i="2"/>
  <c r="O129" i="2" s="1"/>
  <c r="M823" i="2"/>
  <c r="K197" i="2"/>
  <c r="K191" i="2" s="1"/>
  <c r="P165" i="2"/>
  <c r="O164" i="2"/>
  <c r="N284" i="2"/>
  <c r="K283" i="2"/>
  <c r="P327" i="2"/>
  <c r="K326" i="2"/>
  <c r="N270" i="2"/>
  <c r="M269" i="2"/>
  <c r="N218" i="2"/>
  <c r="M217" i="2"/>
  <c r="N277" i="2"/>
  <c r="M276" i="2"/>
  <c r="K180" i="2"/>
  <c r="M792" i="2"/>
  <c r="M791" i="2" s="1"/>
  <c r="N791" i="2" s="1"/>
  <c r="N793" i="2"/>
  <c r="P778" i="2"/>
  <c r="P618" i="2"/>
  <c r="P229" i="2"/>
  <c r="K170" i="2"/>
  <c r="O793" i="2"/>
  <c r="P794" i="2"/>
  <c r="O596" i="2"/>
  <c r="P597" i="2"/>
  <c r="P659" i="2"/>
  <c r="O409" i="2"/>
  <c r="P410" i="2"/>
  <c r="P204" i="2"/>
  <c r="O203" i="2"/>
  <c r="O284" i="2"/>
  <c r="P285" i="2"/>
  <c r="N697" i="2"/>
  <c r="M696" i="2"/>
  <c r="N327" i="2"/>
  <c r="P490" i="2"/>
  <c r="M241" i="2"/>
  <c r="P70" i="2"/>
  <c r="N70" i="2"/>
  <c r="K69" i="2"/>
  <c r="O173" i="2"/>
  <c r="P174" i="2"/>
  <c r="O222" i="2"/>
  <c r="P223" i="2"/>
  <c r="O209" i="2"/>
  <c r="P341" i="2"/>
  <c r="K340" i="2"/>
  <c r="N341" i="2"/>
  <c r="M553" i="2"/>
  <c r="O704" i="2"/>
  <c r="P705" i="2"/>
  <c r="P583" i="2"/>
  <c r="K744" i="2"/>
  <c r="P745" i="2"/>
  <c r="P635" i="2"/>
  <c r="O627" i="2"/>
  <c r="P627" i="2" s="1"/>
  <c r="P373" i="2"/>
  <c r="M370" i="2"/>
  <c r="N371" i="2"/>
  <c r="P92" i="2"/>
  <c r="N84" i="2"/>
  <c r="K83" i="2"/>
  <c r="M78" i="2"/>
  <c r="N79" i="2"/>
  <c r="P79" i="2"/>
  <c r="O78" i="2"/>
  <c r="P66" i="2"/>
  <c r="K65" i="2"/>
  <c r="N66" i="2"/>
  <c r="M57" i="2"/>
  <c r="N58" i="2"/>
  <c r="P59" i="2"/>
  <c r="O58" i="2"/>
  <c r="P52" i="2"/>
  <c r="O51" i="2"/>
  <c r="O776" i="2" l="1"/>
  <c r="P785" i="2"/>
  <c r="M611" i="2"/>
  <c r="N611" i="2" s="1"/>
  <c r="N612" i="2"/>
  <c r="M753" i="2"/>
  <c r="N644" i="2"/>
  <c r="M643" i="2"/>
  <c r="N643" i="2" s="1"/>
  <c r="P709" i="2"/>
  <c r="P683" i="2"/>
  <c r="M568" i="2"/>
  <c r="N568" i="2" s="1"/>
  <c r="L610" i="2"/>
  <c r="N573" i="2"/>
  <c r="M485" i="2"/>
  <c r="N485" i="2" s="1"/>
  <c r="O573" i="2"/>
  <c r="N440" i="2"/>
  <c r="N439" i="2"/>
  <c r="P526" i="2"/>
  <c r="O525" i="2"/>
  <c r="P518" i="2"/>
  <c r="O517" i="2"/>
  <c r="P517" i="2" s="1"/>
  <c r="N419" i="2"/>
  <c r="N420" i="2"/>
  <c r="O440" i="2"/>
  <c r="O439" i="2" s="1"/>
  <c r="P448" i="2"/>
  <c r="K438" i="2"/>
  <c r="K437" i="2" s="1"/>
  <c r="P183" i="2"/>
  <c r="M15" i="2"/>
  <c r="N15" i="2" s="1"/>
  <c r="P355" i="2"/>
  <c r="M170" i="2"/>
  <c r="M169" i="2" s="1"/>
  <c r="K208" i="2"/>
  <c r="K207" i="2" s="1"/>
  <c r="N209" i="2"/>
  <c r="O241" i="2"/>
  <c r="P241" i="2" s="1"/>
  <c r="P242" i="2"/>
  <c r="P199" i="2"/>
  <c r="O198" i="2"/>
  <c r="P198" i="2" s="1"/>
  <c r="N210" i="2"/>
  <c r="P210" i="2"/>
  <c r="N197" i="2"/>
  <c r="M191" i="2"/>
  <c r="N191" i="2" s="1"/>
  <c r="M151" i="2"/>
  <c r="M150" i="2" s="1"/>
  <c r="O181" i="2"/>
  <c r="P182" i="2"/>
  <c r="N115" i="2"/>
  <c r="O91" i="2"/>
  <c r="P91" i="2" s="1"/>
  <c r="O153" i="2"/>
  <c r="O139" i="2"/>
  <c r="P139" i="2" s="1"/>
  <c r="M102" i="2"/>
  <c r="M101" i="2" s="1"/>
  <c r="O25" i="2"/>
  <c r="P25" i="2" s="1"/>
  <c r="P26" i="2"/>
  <c r="O38" i="2"/>
  <c r="P38" i="2" s="1"/>
  <c r="P39" i="2"/>
  <c r="P767" i="2"/>
  <c r="O766" i="2"/>
  <c r="O765" i="2" s="1"/>
  <c r="M765" i="2"/>
  <c r="P20" i="2"/>
  <c r="N617" i="2"/>
  <c r="P722" i="2"/>
  <c r="N809" i="2"/>
  <c r="P684" i="2"/>
  <c r="N728" i="2"/>
  <c r="K642" i="2"/>
  <c r="K641" i="2" s="1"/>
  <c r="M545" i="2"/>
  <c r="M544" i="2" s="1"/>
  <c r="L642" i="2"/>
  <c r="L641" i="2" s="1"/>
  <c r="P624" i="2"/>
  <c r="O617" i="2"/>
  <c r="O612" i="2" s="1"/>
  <c r="O611" i="2" s="1"/>
  <c r="K567" i="2"/>
  <c r="K566" i="2" s="1"/>
  <c r="N569" i="2"/>
  <c r="L438" i="2"/>
  <c r="L437" i="2" s="1"/>
  <c r="L436" i="2" s="1"/>
  <c r="L404" i="2" s="1"/>
  <c r="O486" i="2"/>
  <c r="P486" i="2" s="1"/>
  <c r="P471" i="2"/>
  <c r="P460" i="2"/>
  <c r="K484" i="2"/>
  <c r="K483" i="2" s="1"/>
  <c r="K418" i="2"/>
  <c r="K417" i="2" s="1"/>
  <c r="K416" i="2" s="1"/>
  <c r="K102" i="2"/>
  <c r="K101" i="2" s="1"/>
  <c r="P413" i="2"/>
  <c r="K394" i="2"/>
  <c r="N395" i="2"/>
  <c r="O394" i="2"/>
  <c r="P395" i="2"/>
  <c r="M377" i="2"/>
  <c r="N377" i="2" s="1"/>
  <c r="N554" i="2"/>
  <c r="O644" i="2"/>
  <c r="O643" i="2" s="1"/>
  <c r="P365" i="2"/>
  <c r="P287" i="2"/>
  <c r="O276" i="2"/>
  <c r="P276" i="2" s="1"/>
  <c r="N486" i="2"/>
  <c r="N363" i="2"/>
  <c r="N364" i="2"/>
  <c r="P728" i="2"/>
  <c r="O84" i="2"/>
  <c r="P84" i="2" s="1"/>
  <c r="N16" i="2"/>
  <c r="P154" i="2"/>
  <c r="N696" i="2"/>
  <c r="K240" i="2"/>
  <c r="K239" i="2" s="1"/>
  <c r="P260" i="2"/>
  <c r="N260" i="2"/>
  <c r="N50" i="2"/>
  <c r="M48" i="2"/>
  <c r="N48" i="2" s="1"/>
  <c r="M249" i="2"/>
  <c r="M240" i="2" s="1"/>
  <c r="O521" i="2"/>
  <c r="P521" i="2" s="1"/>
  <c r="P522" i="2"/>
  <c r="O554" i="2"/>
  <c r="P554" i="2" s="1"/>
  <c r="K816" i="2"/>
  <c r="P817" i="2"/>
  <c r="N817" i="2"/>
  <c r="M533" i="2"/>
  <c r="N534" i="2"/>
  <c r="M746" i="2"/>
  <c r="N747" i="2"/>
  <c r="N408" i="2"/>
  <c r="M407" i="2"/>
  <c r="P254" i="2"/>
  <c r="P250" i="2"/>
  <c r="P346" i="2"/>
  <c r="O103" i="2"/>
  <c r="O545" i="2"/>
  <c r="P545" i="2" s="1"/>
  <c r="P333" i="2"/>
  <c r="O326" i="2"/>
  <c r="O325" i="2" s="1"/>
  <c r="O539" i="2"/>
  <c r="P540" i="2"/>
  <c r="P801" i="2"/>
  <c r="K800" i="2"/>
  <c r="N801" i="2"/>
  <c r="K227" i="2"/>
  <c r="K226" i="2" s="1"/>
  <c r="K225" i="2" s="1"/>
  <c r="O227" i="2"/>
  <c r="N91" i="2"/>
  <c r="P809" i="2"/>
  <c r="O808" i="2"/>
  <c r="K755" i="2"/>
  <c r="N755" i="2" s="1"/>
  <c r="N756" i="2"/>
  <c r="P756" i="2"/>
  <c r="O721" i="2"/>
  <c r="O720" i="2" s="1"/>
  <c r="L46" i="2"/>
  <c r="O268" i="2"/>
  <c r="P269" i="2"/>
  <c r="N808" i="2"/>
  <c r="M807" i="2"/>
  <c r="O308" i="2"/>
  <c r="P308" i="2" s="1"/>
  <c r="P309" i="2"/>
  <c r="P379" i="2"/>
  <c r="M181" i="2"/>
  <c r="N182" i="2"/>
  <c r="M138" i="2"/>
  <c r="N139" i="2"/>
  <c r="N129" i="2"/>
  <c r="M128" i="2"/>
  <c r="K125" i="2"/>
  <c r="P130" i="2"/>
  <c r="O202" i="2"/>
  <c r="P202" i="2" s="1"/>
  <c r="P203" i="2"/>
  <c r="N217" i="2"/>
  <c r="M208" i="2"/>
  <c r="K325" i="2"/>
  <c r="N370" i="2"/>
  <c r="M369" i="2"/>
  <c r="O371" i="2"/>
  <c r="P372" i="2"/>
  <c r="P209" i="2"/>
  <c r="O172" i="2"/>
  <c r="O171" i="2" s="1"/>
  <c r="P173" i="2"/>
  <c r="K721" i="2"/>
  <c r="O792" i="2"/>
  <c r="O791" i="2" s="1"/>
  <c r="P793" i="2"/>
  <c r="K169" i="2"/>
  <c r="M775" i="2"/>
  <c r="N326" i="2"/>
  <c r="P744" i="2"/>
  <c r="P704" i="2"/>
  <c r="O696" i="2"/>
  <c r="P696" i="2" s="1"/>
  <c r="K339" i="2"/>
  <c r="P340" i="2"/>
  <c r="N340" i="2"/>
  <c r="N69" i="2"/>
  <c r="P69" i="2"/>
  <c r="M227" i="2"/>
  <c r="N792" i="2"/>
  <c r="M275" i="2"/>
  <c r="N276" i="2"/>
  <c r="M268" i="2"/>
  <c r="N269" i="2"/>
  <c r="K275" i="2"/>
  <c r="N283" i="2"/>
  <c r="P164" i="2"/>
  <c r="O160" i="2"/>
  <c r="M552" i="2"/>
  <c r="N553" i="2"/>
  <c r="P222" i="2"/>
  <c r="O218" i="2"/>
  <c r="N241" i="2"/>
  <c r="P284" i="2"/>
  <c r="O283" i="2"/>
  <c r="P409" i="2"/>
  <c r="O408" i="2"/>
  <c r="O595" i="2"/>
  <c r="P595" i="2" s="1"/>
  <c r="P596" i="2"/>
  <c r="P228" i="2"/>
  <c r="P345" i="2"/>
  <c r="P824" i="2"/>
  <c r="O823" i="2"/>
  <c r="M822" i="2"/>
  <c r="N823" i="2"/>
  <c r="N83" i="2"/>
  <c r="K77" i="2"/>
  <c r="N78" i="2"/>
  <c r="M77" i="2"/>
  <c r="P78" i="2"/>
  <c r="N65" i="2"/>
  <c r="P65" i="2"/>
  <c r="K64" i="2"/>
  <c r="N57" i="2"/>
  <c r="M56" i="2"/>
  <c r="O57" i="2"/>
  <c r="P58" i="2"/>
  <c r="P51" i="2"/>
  <c r="O50" i="2"/>
  <c r="O18" i="2"/>
  <c r="P19" i="2"/>
  <c r="M642" i="2" l="1"/>
  <c r="M484" i="2"/>
  <c r="N484" i="2" s="1"/>
  <c r="L551" i="2"/>
  <c r="L530" i="2" s="1"/>
  <c r="L828" i="2" s="1"/>
  <c r="K610" i="2"/>
  <c r="K551" i="2" s="1"/>
  <c r="P573" i="2"/>
  <c r="O568" i="2"/>
  <c r="P394" i="2"/>
  <c r="N394" i="2"/>
  <c r="N169" i="2"/>
  <c r="N170" i="2"/>
  <c r="N249" i="2"/>
  <c r="M190" i="2"/>
  <c r="N151" i="2"/>
  <c r="N150" i="2"/>
  <c r="N101" i="2"/>
  <c r="O180" i="2"/>
  <c r="P180" i="2" s="1"/>
  <c r="P181" i="2"/>
  <c r="O138" i="2"/>
  <c r="O137" i="2" s="1"/>
  <c r="O136" i="2" s="1"/>
  <c r="P136" i="2" s="1"/>
  <c r="O152" i="2"/>
  <c r="P153" i="2"/>
  <c r="M821" i="2"/>
  <c r="N821" i="2" s="1"/>
  <c r="N822" i="2"/>
  <c r="N545" i="2"/>
  <c r="K790" i="2"/>
  <c r="O197" i="2"/>
  <c r="M764" i="2"/>
  <c r="N765" i="2"/>
  <c r="M610" i="2"/>
  <c r="P644" i="2"/>
  <c r="O642" i="2"/>
  <c r="K76" i="2"/>
  <c r="M438" i="2"/>
  <c r="M437" i="2" s="1"/>
  <c r="N102" i="2"/>
  <c r="M376" i="2"/>
  <c r="M375" i="2" s="1"/>
  <c r="P440" i="2"/>
  <c r="P766" i="2"/>
  <c r="O485" i="2"/>
  <c r="P485" i="2" s="1"/>
  <c r="K436" i="2"/>
  <c r="K375" i="2"/>
  <c r="O83" i="2"/>
  <c r="P83" i="2" s="1"/>
  <c r="O553" i="2"/>
  <c r="P553" i="2" s="1"/>
  <c r="P777" i="2"/>
  <c r="N240" i="2"/>
  <c r="O544" i="2"/>
  <c r="P544" i="2" s="1"/>
  <c r="O364" i="2"/>
  <c r="M418" i="2"/>
  <c r="N418" i="2" s="1"/>
  <c r="N407" i="2"/>
  <c r="M406" i="2"/>
  <c r="O249" i="2"/>
  <c r="P249" i="2" s="1"/>
  <c r="K815" i="2"/>
  <c r="P816" i="2"/>
  <c r="N816" i="2"/>
  <c r="N533" i="2"/>
  <c r="M532" i="2"/>
  <c r="M745" i="2"/>
  <c r="N746" i="2"/>
  <c r="O102" i="2"/>
  <c r="P103" i="2"/>
  <c r="P325" i="2"/>
  <c r="K206" i="2"/>
  <c r="P326" i="2"/>
  <c r="P721" i="2"/>
  <c r="P525" i="2"/>
  <c r="P539" i="2"/>
  <c r="O534" i="2"/>
  <c r="P800" i="2"/>
  <c r="N800" i="2"/>
  <c r="K799" i="2"/>
  <c r="P808" i="2"/>
  <c r="O807" i="2"/>
  <c r="K754" i="2"/>
  <c r="P755" i="2"/>
  <c r="P268" i="2"/>
  <c r="O267" i="2"/>
  <c r="N807" i="2"/>
  <c r="M806" i="2"/>
  <c r="O377" i="2"/>
  <c r="P378" i="2"/>
  <c r="K274" i="2"/>
  <c r="K273" i="2" s="1"/>
  <c r="K265" i="2" s="1"/>
  <c r="M180" i="2"/>
  <c r="N181" i="2"/>
  <c r="N138" i="2"/>
  <c r="M137" i="2"/>
  <c r="M127" i="2"/>
  <c r="N128" i="2"/>
  <c r="P129" i="2"/>
  <c r="O128" i="2"/>
  <c r="N268" i="2"/>
  <c r="M267" i="2"/>
  <c r="M790" i="2"/>
  <c r="M789" i="2" s="1"/>
  <c r="N642" i="2"/>
  <c r="M641" i="2"/>
  <c r="N641" i="2" s="1"/>
  <c r="N544" i="2"/>
  <c r="M543" i="2"/>
  <c r="N543" i="2" s="1"/>
  <c r="M567" i="2"/>
  <c r="P823" i="2"/>
  <c r="O822" i="2"/>
  <c r="O821" i="2" s="1"/>
  <c r="P408" i="2"/>
  <c r="O407" i="2"/>
  <c r="M239" i="2"/>
  <c r="N239" i="2" s="1"/>
  <c r="P420" i="2"/>
  <c r="P439" i="2"/>
  <c r="O438" i="2"/>
  <c r="M774" i="2"/>
  <c r="N775" i="2"/>
  <c r="K720" i="2"/>
  <c r="P720" i="2" s="1"/>
  <c r="N721" i="2"/>
  <c r="P172" i="2"/>
  <c r="O775" i="2"/>
  <c r="P776" i="2"/>
  <c r="P227" i="2"/>
  <c r="O226" i="2"/>
  <c r="N552" i="2"/>
  <c r="M274" i="2"/>
  <c r="N275" i="2"/>
  <c r="M226" i="2"/>
  <c r="N227" i="2"/>
  <c r="N369" i="2"/>
  <c r="M362" i="2"/>
  <c r="M207" i="2"/>
  <c r="N208" i="2"/>
  <c r="N325" i="2"/>
  <c r="P283" i="2"/>
  <c r="O275" i="2"/>
  <c r="O217" i="2"/>
  <c r="P218" i="2"/>
  <c r="P160" i="2"/>
  <c r="N339" i="2"/>
  <c r="P339" i="2"/>
  <c r="K338" i="2"/>
  <c r="N338" i="2" s="1"/>
  <c r="P617" i="2"/>
  <c r="P792" i="2"/>
  <c r="O370" i="2"/>
  <c r="P371" i="2"/>
  <c r="O764" i="2"/>
  <c r="P765" i="2"/>
  <c r="O719" i="2"/>
  <c r="N77" i="2"/>
  <c r="M76" i="2"/>
  <c r="K63" i="2"/>
  <c r="N64" i="2"/>
  <c r="P64" i="2"/>
  <c r="O56" i="2"/>
  <c r="P57" i="2"/>
  <c r="N56" i="2"/>
  <c r="M55" i="2"/>
  <c r="O49" i="2"/>
  <c r="P50" i="2"/>
  <c r="O17" i="2"/>
  <c r="P18" i="2"/>
  <c r="K753" i="2" l="1"/>
  <c r="N753" i="2" s="1"/>
  <c r="N754" i="2"/>
  <c r="O708" i="2"/>
  <c r="M483" i="2"/>
  <c r="N483" i="2" s="1"/>
  <c r="N610" i="2"/>
  <c r="M336" i="2"/>
  <c r="N362" i="2"/>
  <c r="M149" i="2"/>
  <c r="P197" i="2"/>
  <c r="O191" i="2"/>
  <c r="P138" i="2"/>
  <c r="P137" i="2"/>
  <c r="N790" i="2"/>
  <c r="K789" i="2"/>
  <c r="N789" i="2" s="1"/>
  <c r="M763" i="2"/>
  <c r="N763" i="2" s="1"/>
  <c r="N764" i="2"/>
  <c r="N76" i="2"/>
  <c r="N438" i="2"/>
  <c r="N376" i="2"/>
  <c r="N375" i="2"/>
  <c r="K404" i="2"/>
  <c r="O77" i="2"/>
  <c r="P77" i="2" s="1"/>
  <c r="P643" i="2"/>
  <c r="N180" i="2"/>
  <c r="O552" i="2"/>
  <c r="P552" i="2" s="1"/>
  <c r="P344" i="2"/>
  <c r="M417" i="2"/>
  <c r="N417" i="2" s="1"/>
  <c r="O543" i="2"/>
  <c r="P543" i="2" s="1"/>
  <c r="O240" i="2"/>
  <c r="P240" i="2" s="1"/>
  <c r="P364" i="2"/>
  <c r="O363" i="2"/>
  <c r="P363" i="2" s="1"/>
  <c r="M744" i="2"/>
  <c r="M708" i="2" s="1"/>
  <c r="N745" i="2"/>
  <c r="N406" i="2"/>
  <c r="M405" i="2"/>
  <c r="N405" i="2" s="1"/>
  <c r="N532" i="2"/>
  <c r="M531" i="2"/>
  <c r="N531" i="2" s="1"/>
  <c r="K814" i="2"/>
  <c r="P815" i="2"/>
  <c r="N815" i="2"/>
  <c r="O101" i="2"/>
  <c r="P101" i="2" s="1"/>
  <c r="P102" i="2"/>
  <c r="P534" i="2"/>
  <c r="O533" i="2"/>
  <c r="K798" i="2"/>
  <c r="N799" i="2"/>
  <c r="P799" i="2"/>
  <c r="O484" i="2"/>
  <c r="P484" i="2" s="1"/>
  <c r="O806" i="2"/>
  <c r="P807" i="2"/>
  <c r="P754" i="2"/>
  <c r="P267" i="2"/>
  <c r="O266" i="2"/>
  <c r="P266" i="2" s="1"/>
  <c r="M805" i="2"/>
  <c r="N805" i="2" s="1"/>
  <c r="N806" i="2"/>
  <c r="P377" i="2"/>
  <c r="O376" i="2"/>
  <c r="O375" i="2" s="1"/>
  <c r="N137" i="2"/>
  <c r="M136" i="2"/>
  <c r="N136" i="2" s="1"/>
  <c r="M126" i="2"/>
  <c r="N127" i="2"/>
  <c r="O127" i="2"/>
  <c r="P128" i="2"/>
  <c r="O641" i="2"/>
  <c r="P641" i="2" s="1"/>
  <c r="P642" i="2"/>
  <c r="O790" i="2"/>
  <c r="O789" i="2" s="1"/>
  <c r="P791" i="2"/>
  <c r="P152" i="2"/>
  <c r="O151" i="2"/>
  <c r="P612" i="2"/>
  <c r="P275" i="2"/>
  <c r="O274" i="2"/>
  <c r="P226" i="2"/>
  <c r="O225" i="2"/>
  <c r="P225" i="2" s="1"/>
  <c r="K719" i="2"/>
  <c r="N720" i="2"/>
  <c r="M566" i="2"/>
  <c r="N567" i="2"/>
  <c r="P568" i="2"/>
  <c r="O567" i="2"/>
  <c r="O763" i="2"/>
  <c r="P764" i="2"/>
  <c r="N226" i="2"/>
  <c r="M225" i="2"/>
  <c r="N225" i="2" s="1"/>
  <c r="M273" i="2"/>
  <c r="N273" i="2" s="1"/>
  <c r="N274" i="2"/>
  <c r="P822" i="2"/>
  <c r="P338" i="2"/>
  <c r="K337" i="2"/>
  <c r="N207" i="2"/>
  <c r="K190" i="2"/>
  <c r="K149" i="2" s="1"/>
  <c r="P171" i="2"/>
  <c r="O170" i="2"/>
  <c r="N774" i="2"/>
  <c r="N437" i="2"/>
  <c r="N267" i="2"/>
  <c r="M266" i="2"/>
  <c r="O369" i="2"/>
  <c r="P370" i="2"/>
  <c r="P217" i="2"/>
  <c r="O208" i="2"/>
  <c r="P775" i="2"/>
  <c r="O774" i="2"/>
  <c r="P774" i="2" s="1"/>
  <c r="O437" i="2"/>
  <c r="P438" i="2"/>
  <c r="P419" i="2"/>
  <c r="O418" i="2"/>
  <c r="P407" i="2"/>
  <c r="O406" i="2"/>
  <c r="M813" i="2"/>
  <c r="K62" i="2"/>
  <c r="N63" i="2"/>
  <c r="P63" i="2"/>
  <c r="N55" i="2"/>
  <c r="M47" i="2"/>
  <c r="O55" i="2"/>
  <c r="P55" i="2" s="1"/>
  <c r="P56" i="2"/>
  <c r="O48" i="2"/>
  <c r="P49" i="2"/>
  <c r="O16" i="2"/>
  <c r="O15" i="2" s="1"/>
  <c r="P17" i="2"/>
  <c r="K708" i="2" l="1"/>
  <c r="N708" i="2" s="1"/>
  <c r="N719" i="2"/>
  <c r="P719" i="2"/>
  <c r="M436" i="2"/>
  <c r="N436" i="2" s="1"/>
  <c r="N149" i="2"/>
  <c r="M762" i="2"/>
  <c r="M761" i="2" s="1"/>
  <c r="N337" i="2"/>
  <c r="K336" i="2"/>
  <c r="N336" i="2" s="1"/>
  <c r="P753" i="2"/>
  <c r="M206" i="2"/>
  <c r="N206" i="2" s="1"/>
  <c r="N190" i="2"/>
  <c r="M416" i="2"/>
  <c r="N416" i="2" s="1"/>
  <c r="O483" i="2"/>
  <c r="P483" i="2" s="1"/>
  <c r="O239" i="2"/>
  <c r="P239" i="2" s="1"/>
  <c r="P814" i="2"/>
  <c r="K813" i="2"/>
  <c r="N813" i="2" s="1"/>
  <c r="N814" i="2"/>
  <c r="N744" i="2"/>
  <c r="O76" i="2"/>
  <c r="P76" i="2" s="1"/>
  <c r="N798" i="2"/>
  <c r="K797" i="2"/>
  <c r="P798" i="2"/>
  <c r="O532" i="2"/>
  <c r="P533" i="2"/>
  <c r="O805" i="2"/>
  <c r="P805" i="2" s="1"/>
  <c r="P806" i="2"/>
  <c r="P376" i="2"/>
  <c r="P375" i="2"/>
  <c r="N126" i="2"/>
  <c r="M125" i="2"/>
  <c r="N125" i="2" s="1"/>
  <c r="P127" i="2"/>
  <c r="O126" i="2"/>
  <c r="O405" i="2"/>
  <c r="P405" i="2" s="1"/>
  <c r="P406" i="2"/>
  <c r="P337" i="2"/>
  <c r="N566" i="2"/>
  <c r="M551" i="2"/>
  <c r="P274" i="2"/>
  <c r="O273" i="2"/>
  <c r="P418" i="2"/>
  <c r="O417" i="2"/>
  <c r="P437" i="2"/>
  <c r="P369" i="2"/>
  <c r="O362" i="2"/>
  <c r="P191" i="2"/>
  <c r="O190" i="2"/>
  <c r="P190" i="2" s="1"/>
  <c r="P567" i="2"/>
  <c r="O566" i="2"/>
  <c r="P790" i="2"/>
  <c r="P789" i="2"/>
  <c r="O207" i="2"/>
  <c r="P208" i="2"/>
  <c r="N266" i="2"/>
  <c r="M265" i="2"/>
  <c r="N265" i="2" s="1"/>
  <c r="O169" i="2"/>
  <c r="P169" i="2" s="1"/>
  <c r="P170" i="2"/>
  <c r="O762" i="2"/>
  <c r="P763" i="2"/>
  <c r="P611" i="2"/>
  <c r="O610" i="2"/>
  <c r="P610" i="2" s="1"/>
  <c r="O150" i="2"/>
  <c r="P151" i="2"/>
  <c r="N62" i="2"/>
  <c r="P62" i="2"/>
  <c r="K47" i="2"/>
  <c r="P48" i="2"/>
  <c r="P16" i="2"/>
  <c r="P708" i="2" l="1"/>
  <c r="N762" i="2"/>
  <c r="P362" i="2"/>
  <c r="O336" i="2"/>
  <c r="P336" i="2" s="1"/>
  <c r="O149" i="2"/>
  <c r="P149" i="2" s="1"/>
  <c r="K761" i="2"/>
  <c r="N761" i="2" s="1"/>
  <c r="M404" i="2"/>
  <c r="N404" i="2" s="1"/>
  <c r="O436" i="2"/>
  <c r="P436" i="2" s="1"/>
  <c r="O47" i="2"/>
  <c r="P47" i="2" s="1"/>
  <c r="O531" i="2"/>
  <c r="P531" i="2" s="1"/>
  <c r="P532" i="2"/>
  <c r="P797" i="2"/>
  <c r="N797" i="2"/>
  <c r="K46" i="2"/>
  <c r="M46" i="2"/>
  <c r="P126" i="2"/>
  <c r="O125" i="2"/>
  <c r="P125" i="2" s="1"/>
  <c r="O813" i="2"/>
  <c r="P813" i="2" s="1"/>
  <c r="P821" i="2"/>
  <c r="P273" i="2"/>
  <c r="O265" i="2"/>
  <c r="P265" i="2" s="1"/>
  <c r="P566" i="2"/>
  <c r="O551" i="2"/>
  <c r="N551" i="2"/>
  <c r="M530" i="2"/>
  <c r="P150" i="2"/>
  <c r="P762" i="2"/>
  <c r="P207" i="2"/>
  <c r="O206" i="2"/>
  <c r="P206" i="2" s="1"/>
  <c r="K530" i="2"/>
  <c r="P417" i="2"/>
  <c r="O416" i="2"/>
  <c r="N47" i="2"/>
  <c r="P15" i="2"/>
  <c r="O761" i="2" l="1"/>
  <c r="P761" i="2" s="1"/>
  <c r="N530" i="2"/>
  <c r="K828" i="2"/>
  <c r="N46" i="2"/>
  <c r="M828" i="2"/>
  <c r="O530" i="2"/>
  <c r="P530" i="2" s="1"/>
  <c r="P551" i="2"/>
  <c r="O46" i="2"/>
  <c r="P46" i="2" s="1"/>
  <c r="P416" i="2"/>
  <c r="O404" i="2"/>
  <c r="P404" i="2" s="1"/>
  <c r="N828" i="2" l="1"/>
  <c r="O828" i="2"/>
  <c r="P828" i="2" s="1"/>
</calcChain>
</file>

<file path=xl/sharedStrings.xml><?xml version="1.0" encoding="utf-8"?>
<sst xmlns="http://schemas.openxmlformats.org/spreadsheetml/2006/main" count="3481" uniqueCount="392">
  <si>
    <t>Всего расходов</t>
  </si>
  <si>
    <t>01</t>
  </si>
  <si>
    <t>Иные закупки товаров, работ и услуг для обеспечения государственных (муниципальных) нужд</t>
  </si>
  <si>
    <t/>
  </si>
  <si>
    <t>Участие в областных спортивно-массовых мероприятиях</t>
  </si>
  <si>
    <t>Проведение физкультурно-массовых мероприятий на территории Усть-Ишимского муниципального района Омской области</t>
  </si>
  <si>
    <t>Подпрограмма Усть-Ишимского муниципального района Омской области "Развитие физической культуры и спорта в Усть-Ишимском муниципальном районе Омской области"</t>
  </si>
  <si>
    <t>Физическая культура</t>
  </si>
  <si>
    <t>Физическая культура и спорт</t>
  </si>
  <si>
    <t>Б</t>
  </si>
  <si>
    <t>Поддержка и развитие различных форм студенческого самоуправления, детских и молодежных общественных объединений</t>
  </si>
  <si>
    <t>Социально-культурные мероприятия по профилактике правонарушений, наркомании и обеспечению общественной безопасности</t>
  </si>
  <si>
    <t>9</t>
  </si>
  <si>
    <t>Организация и проведение социально значимых мероприятий в рамках Международного дня пожилых людей</t>
  </si>
  <si>
    <t>Подпрограмма Усть-Ишимского муниципального района Омской области "Старшее поколение"</t>
  </si>
  <si>
    <t>6</t>
  </si>
  <si>
    <t>3</t>
  </si>
  <si>
    <t>Расходы на выплаты персоналу казенных учреждений</t>
  </si>
  <si>
    <t>Расходы на выплаты персоналу государственных (муниципальных) органов</t>
  </si>
  <si>
    <t>Осуществление руководства и управления в сфере установленных функций органов местного самоуправления</t>
  </si>
  <si>
    <t>Содействие в организации информационной ярмарки рабочих мест и профессий для молодежи</t>
  </si>
  <si>
    <t>Создание условий для предоставления услуг в сфере молодежной политики</t>
  </si>
  <si>
    <t>Организация праздничных, тематических, культурно-досуговых мероприятий для подростков и молодежи</t>
  </si>
  <si>
    <t>Организация цикла тематических мероприятий профилактической направленности для подростков и молодежи на территории Усть-Ишимского муниципального района Омской области</t>
  </si>
  <si>
    <t>Образование</t>
  </si>
  <si>
    <t>Иные межбюджетные трансферты</t>
  </si>
  <si>
    <t>8</t>
  </si>
  <si>
    <t>02</t>
  </si>
  <si>
    <t>Дотации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</si>
  <si>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</si>
  <si>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</si>
  <si>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7</t>
  </si>
  <si>
    <t>Дорожное хозяйство (дорожные фонды)</t>
  </si>
  <si>
    <t>Общеэкономические вопросы</t>
  </si>
  <si>
    <t>Национальная экономика</t>
  </si>
  <si>
    <t>Другие общегосударственные вопросы</t>
  </si>
  <si>
    <t>Общегосударственные вопросы</t>
  </si>
  <si>
    <t>Комитет финансов и контроля администрации Усть-Ишимского района Омской области</t>
  </si>
  <si>
    <t>1</t>
  </si>
  <si>
    <t>Другие вопросы в области социальной политики</t>
  </si>
  <si>
    <t>Публичные нормативные социальные выплаты гражданам</t>
  </si>
  <si>
    <t>Охрана семьи и детства</t>
  </si>
  <si>
    <t>Социальная политика</t>
  </si>
  <si>
    <t>Г</t>
  </si>
  <si>
    <t>Организация и проведение мероприятий для выявления и поощрения одаренных детей и талантливой молодежи</t>
  </si>
  <si>
    <t>Финансово-экономическое, информационно-методическое и хозяйственное обеспечение учреждений системы образования</t>
  </si>
  <si>
    <t>Финансовое обеспечение предоставления дополнительного образования</t>
  </si>
  <si>
    <t>Субсидии бюджетным учреждениям</t>
  </si>
  <si>
    <t>Материально-техническое обеспечение образовательных организаций</t>
  </si>
  <si>
    <t>Организация питания в муниципальных образовательных организациях</t>
  </si>
  <si>
    <t>Общее образование</t>
  </si>
  <si>
    <t>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t>
  </si>
  <si>
    <t>Дошкольное образование</t>
  </si>
  <si>
    <t>2</t>
  </si>
  <si>
    <t>Финансово-экономическое, информационно-методическое и хозяйственное обеспечение учреждений в сфере культуры</t>
  </si>
  <si>
    <t>Создание условий для организации досуга населения</t>
  </si>
  <si>
    <t>Другие вопросы в области культуры, кинематографии</t>
  </si>
  <si>
    <t>Укрепление материально- технической базы учреждений культуры</t>
  </si>
  <si>
    <t>Развитие музейного дела</t>
  </si>
  <si>
    <t>Развитие библиотечно-информационных услуг на территории Усть-Ишимского муниципального района Омской области</t>
  </si>
  <si>
    <t>Культура</t>
  </si>
  <si>
    <t>Культура, кинематография</t>
  </si>
  <si>
    <t>Отдел культуры Администрации Усть-Ишимского муниципального района Омской области</t>
  </si>
  <si>
    <t>Социальные выплаты гражданам, кроме публичных нормативных социальных выплат</t>
  </si>
  <si>
    <t>Непрограммные расходы</t>
  </si>
  <si>
    <t>88</t>
  </si>
  <si>
    <t>Резервный фонд Администрации Усть-Ишимского муниципального района Омской области</t>
  </si>
  <si>
    <t>Непрограммные направления деятельности органов местного самоуправления Усть-Ишимского муниципального района Омской области</t>
  </si>
  <si>
    <t>Подпрограмма Усть-Ишимского муниципального района Омской области "Социальное обеспечение населения"</t>
  </si>
  <si>
    <t>Социальное обеспечение населения</t>
  </si>
  <si>
    <t>Доплаты к пенсиям муниципальным служащим Усть-Ишимского муниципального района Омской области</t>
  </si>
  <si>
    <t>Пенсионное обеспечение</t>
  </si>
  <si>
    <t>Благоустройство</t>
  </si>
  <si>
    <t>5</t>
  </si>
  <si>
    <t>Реализация прочих мероприятий по развитию жилищно-коммунального комплекса</t>
  </si>
  <si>
    <t>Коммунальное хозяйство</t>
  </si>
  <si>
    <t>Жилищное хозяйство</t>
  </si>
  <si>
    <t>Жилищно-коммунальное хозяйство</t>
  </si>
  <si>
    <t>Поощрение за активную ярмарочную деятельность</t>
  </si>
  <si>
    <t>Другие вопросы в области национальной экономики</t>
  </si>
  <si>
    <t>Сельское хозяйство и рыболовство</t>
  </si>
  <si>
    <t>Национальная безопасность и правоохранительная деятельность</t>
  </si>
  <si>
    <t>Материально-техническое и хозяйственное обеспечение органов местного самоуправления</t>
  </si>
  <si>
    <t>Д</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</si>
  <si>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</si>
  <si>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</si>
  <si>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Усть-Ишимского муниципального района Омской области</t>
  </si>
  <si>
    <t>Руководство и управление в сфере установленных функций органов местного самоуправления Усть-Ишимского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</si>
  <si>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</si>
  <si>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Усть-Ишимского муниципального района Омской области</t>
  </si>
  <si>
    <t>Вид рас- хо-дов 2</t>
  </si>
  <si>
    <t>Целевая статья</t>
  </si>
  <si>
    <t>Коды классификации расходов районного бюджета</t>
  </si>
  <si>
    <t>Приложение № 4</t>
  </si>
  <si>
    <t>рублей</t>
  </si>
  <si>
    <t>процент</t>
  </si>
  <si>
    <t>Наименование показателя</t>
  </si>
  <si>
    <t>Раздел</t>
  </si>
  <si>
    <t>Главный распорядитель средств районного бюджета</t>
  </si>
  <si>
    <t>Подраздел</t>
  </si>
  <si>
    <t>Вид расходов</t>
  </si>
  <si>
    <t>ИСПОЛНЕНИЕ</t>
  </si>
  <si>
    <t>Исполнено</t>
  </si>
  <si>
    <t>Зачислено на лицевые счета</t>
  </si>
  <si>
    <t>Подпрограмма Усть-Ишимского муниципального района Омской области "Защита населения и территории Усть-Ишимского муниципального района Омской области от чрезвычайных ситуаций природного и техногенного характера, обеспечение пожарной безопасности и безопасности населения на водных объектах"</t>
  </si>
  <si>
    <t>Иные бюджетные ассигнования</t>
  </si>
  <si>
    <t>Профессиональная подготовка, переподготовка и повышение квалификации</t>
  </si>
  <si>
    <t>Социальное обеспечение и иные выплаты населению</t>
  </si>
  <si>
    <t>Предоставление субсидий бюджетным, автономным учреждениям и иным некоммерческим организациям</t>
  </si>
  <si>
    <t>Обеспечение условий для осуществления образовательного процесса, содержания зданий, в целях соблюдения требований пожарной и санитарно-эпидемиологической безопасности</t>
  </si>
  <si>
    <t>Межбюджетные трансферты</t>
  </si>
  <si>
    <t xml:space="preserve">Межбюджетные трансферты общего характера бюджетам бюджетной системы Российской Федерации </t>
  </si>
  <si>
    <t>Организация месячника гражданско-патриотического и духовно-нравственного воспитания подростков и молодежи на территории Усть-Ишимского муниципального района Омской области</t>
  </si>
  <si>
    <t>Проведение праздника, посвященного Дню работников сельского хозяйства</t>
  </si>
  <si>
    <t>00000</t>
  </si>
  <si>
    <t>11010</t>
  </si>
  <si>
    <t>04</t>
  </si>
  <si>
    <t>14020</t>
  </si>
  <si>
    <t>19990</t>
  </si>
  <si>
    <t>Обеспечение мер пожарной безопасности</t>
  </si>
  <si>
    <t>03</t>
  </si>
  <si>
    <t>Развитие кадрового потенциала</t>
  </si>
  <si>
    <t>05</t>
  </si>
  <si>
    <t>15010</t>
  </si>
  <si>
    <t>15020</t>
  </si>
  <si>
    <t>Транспорт</t>
  </si>
  <si>
    <t>12060</t>
  </si>
  <si>
    <t>12070</t>
  </si>
  <si>
    <t>Мотивация населения на осуществление предпринимательской деятельности и обучение</t>
  </si>
  <si>
    <t>11020</t>
  </si>
  <si>
    <t>14010</t>
  </si>
  <si>
    <t>Развитие жилищно-коммунального комплекса</t>
  </si>
  <si>
    <t>06</t>
  </si>
  <si>
    <t>12020</t>
  </si>
  <si>
    <t>Повышение квалификации и профессиональная переподготовка муниципальных служащих</t>
  </si>
  <si>
    <t>Мероприятия по профилактике негативных социальных явлений в молодежной среде, правовой защите и социальной адаптации молодежи, а также по гражданско-патриотического и духовно-нравственного становления молодежи, и по информационному обеспечению программных мероприятий</t>
  </si>
  <si>
    <t>12010</t>
  </si>
  <si>
    <t>Культура и исскуство</t>
  </si>
  <si>
    <t>11170</t>
  </si>
  <si>
    <t>11040</t>
  </si>
  <si>
    <t>11110</t>
  </si>
  <si>
    <t>11120</t>
  </si>
  <si>
    <t>Капитальный ремонт и материально-техническое оснащение объектов, находящихся в муниципальной собственности</t>
  </si>
  <si>
    <t>11140</t>
  </si>
  <si>
    <t>Общие вопросы функционирования системы образования</t>
  </si>
  <si>
    <t>70080</t>
  </si>
  <si>
    <t>Развитие дошкольного, общего, дополнительного и профессионального образования на территории Усть-Ишимского муниципального района Омской области</t>
  </si>
  <si>
    <t>Совершенствование кадрового потенциала образовательных организаций района</t>
  </si>
  <si>
    <t>Мероприятия в сфере муниципального управления</t>
  </si>
  <si>
    <t>09</t>
  </si>
  <si>
    <t>19980</t>
  </si>
  <si>
    <t>Организационные меры по профилактике и предупреждению экстремизма и терроризма в Усть-Ишимском муниципальном районе Омской области</t>
  </si>
  <si>
    <t>70110</t>
  </si>
  <si>
    <t>70290</t>
  </si>
  <si>
    <t>70330</t>
  </si>
  <si>
    <t>70010</t>
  </si>
  <si>
    <t>70800</t>
  </si>
  <si>
    <t>Мероприятия, направленные на интеллектуальное, творческое развитие молодежи, а также по поддержке студенческой молодежи, детских и молодежных общественных объединений</t>
  </si>
  <si>
    <t>14050</t>
  </si>
  <si>
    <t>Мероприятия по содействию занятости подростков и молодежи</t>
  </si>
  <si>
    <t>Организация свободного времени и культурного досуга гражданам пожилого возраста</t>
  </si>
  <si>
    <t>Массовая физкультурно-оздоровительная работа</t>
  </si>
  <si>
    <t>S0150</t>
  </si>
  <si>
    <t>Общие организационные меры по профилактике правонарушений и наркомании, обеспечению общественной безопасности в Усть-Ишимском муниципальном районе Омской области</t>
  </si>
  <si>
    <t>71210</t>
  </si>
  <si>
    <t>07</t>
  </si>
  <si>
    <t>Исполнение судебных актов</t>
  </si>
  <si>
    <t>Выявление и поддержка одаренных детей и талантливой молодежи</t>
  </si>
  <si>
    <t>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t>
  </si>
  <si>
    <t>Осуществление полномочий в сфере опеки и попечительства</t>
  </si>
  <si>
    <t>71250</t>
  </si>
  <si>
    <t>Организация и осуществление деятельности по опеке и попечительству над несовершеннолетними</t>
  </si>
  <si>
    <t>Подпрограмма Усть-Ишимского муниципального района Омской области "Муниципальное управление, управление общественными финансами, развитие межбюджетных отношений в Усть-Ишимском муниципальном районе Омской области"</t>
  </si>
  <si>
    <t>Организованно-планировочные и инженерные меры, направленные на совершенствование организации движения транспорта и пешеходов</t>
  </si>
  <si>
    <t>Формирование экологической культуры населения</t>
  </si>
  <si>
    <t>Подпрограмма Усть-Ишимского муниципального района Омской области "Улучшение демографической ситуации в Усть-Ишимском муниципальном районе Омской области"</t>
  </si>
  <si>
    <t>Мероприятия, направленные на сохранение и укрепление состояния здоровья населения, увеличение продолжительности активной жизни, стимулирование  рождаемости</t>
  </si>
  <si>
    <t>Реализация прочих мероприятий направленных на сохранение и укрепление состояния здоровья населения, увеличение продолжительности активной жизни, стимулирование рождаемости</t>
  </si>
  <si>
    <t>Информационно-методическое обеспечение профилактики и предупреждении экстремизма и терроризма, и проведение социально-культурных мероприятий в данной сфере</t>
  </si>
  <si>
    <t>Подпрограмма Усть-Ишимского муниципального района Омской области "Развитие сельского хозяйства и регулирование рынков сельскохозяйственной продукции, сырья и продовольствия в Усть-Ишимском муниципальном районе Омской области"</t>
  </si>
  <si>
    <t>Развитие животноводства, переработки и реализации продукции</t>
  </si>
  <si>
    <t>Подпрограмма Усть-Ишимского муниципального района Омской области "Развитие малого и среднего предпринимательства в Усть-Ишимском муниципальном района Омской области"</t>
  </si>
  <si>
    <t>Мероприятия по улучшению водоснабжения населенных пунктов в Усть-Ишимском муниципальном районе Омской области</t>
  </si>
  <si>
    <t>Молодежная политика</t>
  </si>
  <si>
    <t>14040</t>
  </si>
  <si>
    <t>Проведение молодежной экологической акции "Чистый район"</t>
  </si>
  <si>
    <t>Организация и проведение торжественных приемов Главы муниципального района, вечеров-встреч, вечеров памяти для граждан старшего поколения</t>
  </si>
  <si>
    <t>Создание и организация, в том числе обеспечение, деятельности муниципальных комиссий по делам несовершеннолетних и защите их прав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</si>
  <si>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</si>
  <si>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Дополнительное образование детей</t>
  </si>
  <si>
    <t>Уплата налогов, сборов и иных платежей</t>
  </si>
  <si>
    <t>Организация горячего питания обучающихся в муниципальных общеобразовательных организациях (обеспечение готовой к упортеблению пищевой продукцией)</t>
  </si>
  <si>
    <t>12110</t>
  </si>
  <si>
    <t>Судебная система</t>
  </si>
  <si>
    <t>Создание условий для снижения рисков пожарной угрозы</t>
  </si>
  <si>
    <t>Реализация прочих мероприятий</t>
  </si>
  <si>
    <t>71470</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</si>
  <si>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</si>
  <si>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</si>
  <si>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S1700</t>
  </si>
  <si>
    <t>Обеспечение функционирования и развитие систем аппаратно-программного комплекса "Безопасный город" (Безопасное село) - установка камер видеонаблюдения</t>
  </si>
  <si>
    <t>11030</t>
  </si>
  <si>
    <t>Осуществление тестирования населения по выполнению нормативов, испытания (тестов) комплекса ГТО, в соответствии с Положением о центре тестирования по выполнению нормативов, испытания (тестов) Всероссийского физкультурно-спортивного комплекса "Готов к труду и обороне"</t>
  </si>
  <si>
    <t>00</t>
  </si>
  <si>
    <t>0</t>
  </si>
  <si>
    <t>Материально-техническое оснащение</t>
  </si>
  <si>
    <t>Премии и гранты</t>
  </si>
  <si>
    <t>Снижение установленного тарифа по перевозке пассажиров и багажа не ниже 5% от экономически обоснованных затрат перевозчика</t>
  </si>
  <si>
    <t>Систематические работы по содержанию полотна в нормальном состоянии</t>
  </si>
  <si>
    <t>17010</t>
  </si>
  <si>
    <t>Содержание контейнерных площадок для твердых бытовых отходов</t>
  </si>
  <si>
    <t>Создание мест (площадок) накопления твердых коммунальных отходов</t>
  </si>
  <si>
    <t>Поддержка молодых семей</t>
  </si>
  <si>
    <t>Организация и проведение месячного заседания клуба "Молодая семья"</t>
  </si>
  <si>
    <t>Проведение мероприятий по поддержке традиционной народной культуре, художественных ремесел, самодеятельного художественного творчества</t>
  </si>
  <si>
    <t>Обеспечение доступности досуга и занятости инвалидов</t>
  </si>
  <si>
    <t>Муниципальная программа Усть-Ишимского муниципального района Омской области "Развитие экономического потенциала Усть-Ишимского муниципального района Омской области"</t>
  </si>
  <si>
    <t>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</si>
  <si>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</si>
  <si>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S0100</t>
  </si>
  <si>
    <t>Организация постоянно действующих семинаров практикующих психологов и специалистов центров социальной помощи семье и детям, школьных психологов, работающих с несовершеннолетними и молодежью, склонными к совершению правонарушений</t>
  </si>
  <si>
    <t>Муниципальная программа Усть-Ишимского муниципального района Омской области "Развитие социально-культурной сферы Усть-Ишимского муниципального района Омской области"</t>
  </si>
  <si>
    <t>Подпрограмма Усть-Ишимского муниципального района Омской области "Развитие молодежной политики в Усть-Ишимском муниципальном района Омской области"</t>
  </si>
  <si>
    <t>Подпрограмма Усть-Ишимского муниципального района Омской области "Доступная среда"</t>
  </si>
  <si>
    <t>Денежные выплаты лицам, получившим звание "Почетный гражданин Усть-Ишимского муниципального района"</t>
  </si>
  <si>
    <t>Социальные гарантии лицам, имеющим звание "Почетный гражданин Усть-Ишимского муниципального района"</t>
  </si>
  <si>
    <t>Подпрограмма Усть-Ишимского муниципального района Омской области "Профилактика правонарушений и наркомании в Усть-Ишимском муниципальном районе Омской области"</t>
  </si>
  <si>
    <t>Подпрограмма Усть-Ишимского муниципального района Омской области "Обеспечение общественной безопасности, противодействие экстремизму и терроризму в Усть-Ишимском муниципальном районе Омской области"</t>
  </si>
  <si>
    <t>Подпрограмма муниципальной программы Усть-Ишимского муниципального района Омской области "Профилактика безнадзорности и правонарушений несовершеннолетних на территории Усть-Ишимского муниципального района Омской области"</t>
  </si>
  <si>
    <t>Подпрограмма Усть-Ишимского муниципального района Омской области "Обеспечение безопасности дорожного движения в Усть-Ишимском муниципальном районе Омской области"</t>
  </si>
  <si>
    <t>Подпрограмма Усть-Ишимского муниципального района Омской области "Охрана окружающей среды в Усть-Ишимском муниципальном районе  Омской области"</t>
  </si>
  <si>
    <t>к  Постановлению Администрации Усть-Ишимского муниципального района</t>
  </si>
  <si>
    <t>Резервные фонды</t>
  </si>
  <si>
    <t>Резервные средства</t>
  </si>
  <si>
    <t>Развитие системы обеспечения защиты прав и законных интересов несовершеннолетних, предупреждение безнадзорности и правонарушений несовершеннолетних, правовое воспитание</t>
  </si>
  <si>
    <t>Организация и проведение комплексной межведомственной профилактической операции "Подросток"</t>
  </si>
  <si>
    <t>Осуществление оценки объектов собственности Усть-Ишимского муниципального района Омской области, вовлекаемых в сделки</t>
  </si>
  <si>
    <t>11060</t>
  </si>
  <si>
    <t>Мероприятия по информационному обеспечению программных мероприятий</t>
  </si>
  <si>
    <t>Укрепление материально-технической базы, строительство спортивных объектов, обеспечение инвентарем и оборудованием</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</si>
  <si>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</si>
  <si>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выявления и поддержки одаренных детей и молодежи и осуществление мер, направленных на поддержку заслуженных артистов Усть-Ишимского муниципального района, и победителей областных, зональных конкурсов (по разработанному положению)</t>
  </si>
  <si>
    <t>Туризм</t>
  </si>
  <si>
    <t>Повышение квалификации муниципальных служащих, в том числе состоящих в резерве управленческих кадров, в органах местного самоуправления</t>
  </si>
  <si>
    <t>Cоздание условий для эффективного осуществления полномочий Администрации Усть-Ишимского муниципального района Омской области</t>
  </si>
  <si>
    <t>Повышение качества управления муниципальными финансами</t>
  </si>
  <si>
    <t>Формирование и развитие собственности Усть-Ишимского муниципального района Омской области</t>
  </si>
  <si>
    <t>Государственная регистрация права муниципальной собственности на объекты собственности муниципального района</t>
  </si>
  <si>
    <t>13020</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</si>
  <si>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</si>
  <si>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Подпрограмма Усть-Ишимского муниципального района Омской области "Создание условий обеспечение граждан доступным, комфортным жильем и коммунальными услугами в Усть-Ишимском муниципальном районе Омской области"</t>
  </si>
  <si>
    <t>13010</t>
  </si>
  <si>
    <t>13040</t>
  </si>
  <si>
    <t>13060</t>
  </si>
  <si>
    <t>Оплата взносов на капитальный ремонт общего имущества в многоквартирных домах</t>
  </si>
  <si>
    <t>Организация работ по сносу объектов, расположенных на территории Усть-Ишимского муниципального района Омской области</t>
  </si>
  <si>
    <t>13</t>
  </si>
  <si>
    <t>200</t>
  </si>
  <si>
    <t>240</t>
  </si>
  <si>
    <t>13070</t>
  </si>
  <si>
    <t>Приобретение и обслуживание организационной, компьютерной и вычислительной техники в муниципальных учреждениях</t>
  </si>
  <si>
    <t>Подпрограмма Усть-Ишимского муниципального района Омской области "Развитие сферы культуры и туризма на территории Усть-Ишимского муниципального района Омской области"</t>
  </si>
  <si>
    <t>L3042</t>
  </si>
  <si>
    <t>S0101</t>
  </si>
  <si>
    <t>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</si>
  <si>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</si>
  <si>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Организация и проведение мероприятий и конкурсов профессионального мастерства на муниципальном уровне</t>
  </si>
  <si>
    <t>Подпрограмма Усть-Ишимского муниципального района Омской области "Развитие системы образования Усть-Ишимского муниципального района Омской области"</t>
  </si>
  <si>
    <t>Другие вопрсы в области образования</t>
  </si>
  <si>
    <t>Материально-технические мероприятия, связанные с профилактикой наркомании и предупреждением экстремизма и терроризма</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</si>
  <si>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</si>
  <si>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Прочие межбюджетные трансферты общего характера</t>
  </si>
  <si>
    <t>540</t>
  </si>
  <si>
    <t>500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</si>
  <si>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</si>
  <si>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Разработка и распространение среди населения памятки о порядке действия в случае совершения преступления против жизни и здоровья несовершеннолетних</t>
  </si>
  <si>
    <t>Разработка и внедрение технологий и форм работы по предупреждению правонарушений несовершеннолетних, семейного неблагополучия, социального сиротства</t>
  </si>
  <si>
    <t>Проведение смотра-конкурса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t>
  </si>
  <si>
    <t>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 семейного неблагополучия</t>
  </si>
  <si>
    <t>Распространение опыта профилактики безнадзорности и правонарушений несовершеннолетних, семейного неблагополучия</t>
  </si>
  <si>
    <t>70820</t>
  </si>
  <si>
    <t>Обеспечение осуществления государственного полномочия по созданию административных комиссий, в том числе обеспечению их деятельности</t>
  </si>
  <si>
    <t>Гражданская оборона</t>
  </si>
  <si>
    <t>Защита населения и территории от чрезвычайных ситуаций природного и техногенного характера, пожарная безопасность</t>
  </si>
  <si>
    <t>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t>
  </si>
  <si>
    <t>Социальная поддержка населения</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</si>
  <si>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</si>
  <si>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</si>
  <si>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Культура и искусство</t>
  </si>
  <si>
    <t>Комитет образования администрации Усть-Ишимского муниципального района Омской области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</si>
  <si>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</si>
  <si>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Обеспечение двухразовым питанием детей с ограниченными возможностями здоровья, обучающихся в муниципальных общеобразовательных организациях Усть-Ишимского муниципального района Омской области, получающих образование на дому</t>
  </si>
  <si>
    <t>12080</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</si>
  <si>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</si>
  <si>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</si>
  <si>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</si>
  <si>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</si>
  <si>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70101</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</si>
  <si>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</si>
  <si>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</si>
  <si>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</si>
  <si>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Обеспечение деятельности финансовых, налоговых и таможенных органов и органов финансового (финансово-бюджетного) надзора</t>
  </si>
  <si>
    <t>Предупреждение и ликвидация последствий чрезвычайных ситуаций</t>
  </si>
  <si>
    <t>Создание условий для снижения рисков чрезвычайных ситуаций</t>
  </si>
  <si>
    <t>На возмещение части затрат юридическим лицам, индивидуальным предпринимателям, гражданам ведущим личное подсобное хозяйство, по производству молока, сбору, хранению, первичной обработке и транспортировке молока на промышленную переработку</t>
  </si>
  <si>
    <t>Проведение смотров, конкурсов, соревнований по направлениям сельскохозяйственного производства</t>
  </si>
  <si>
    <t>Повышение правового сознания и предупреждение опасного поведения участников дорожного движения</t>
  </si>
  <si>
    <t>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</si>
  <si>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Переселение граждан из аварийного жилищного фонда, проведение капитального ремонта, реконструкции и модернизации жилых домов</t>
  </si>
  <si>
    <t>Закупка товаров, работ и услуг для обеспечения государственных (муниципальных) нужд</t>
  </si>
  <si>
    <t>Обустройство наиболее посещаемых мест гражданами</t>
  </si>
  <si>
    <t>Развитие коммуникационных связей, информационное сопровождение граждан пожилого возраста</t>
  </si>
  <si>
    <t>Предоставление субсидии социально ориентированной некоммерческой организации, не являющейся государственным (муниципальным) учреждением, осуществляющей деятельность в социальной сфере на реализацию социально значимого проекта (программы) в интересах населения Усть-Ишимского муниципального района Омской области</t>
  </si>
  <si>
    <t>71700</t>
  </si>
  <si>
    <t>Создание условий для обучения, творческого развития, оздоровления, занятости и временного трудоустройства несовершеннолетних</t>
  </si>
  <si>
    <t>Организация временного трудоустройства несовершеннолетних</t>
  </si>
  <si>
    <t>51791</t>
  </si>
  <si>
    <t>Иные межбюджетные трансферты на содержание дорог, относящихся к собственности муниципального района, в соответствии с заключенными соглашениями</t>
  </si>
  <si>
    <t>Предоставление иных межбюджетных трансфертов на улучшение водоснабжения населенных пунктов в Усть-Ишимском муниципальном районе Омской области согласно заключенных соглашений</t>
  </si>
  <si>
    <t>61180</t>
  </si>
  <si>
    <t>Иные межбюджетные трансферты бюджетам поселений на выплату пенсии за выслугу лет муниципальным служащим</t>
  </si>
  <si>
    <t>61160</t>
  </si>
  <si>
    <t>Иные межбюджетные трансферты бюджетам поселений Усть-Ишимского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t>
  </si>
  <si>
    <t>72550</t>
  </si>
  <si>
    <t>S2550</t>
  </si>
  <si>
    <t>Массовый спорт</t>
  </si>
  <si>
    <t>А</t>
  </si>
  <si>
    <t>Подпрограмма Усть-Ишимского муниципального района Омской области "Формирование комфортной городской среды"</t>
  </si>
  <si>
    <t>Благоустройство общественных территорий населенных пунктов Усть-Ишимского муниципального района Омской области</t>
  </si>
  <si>
    <t>Иные межбюджетные трансферты на исполнения отдельных поручений Губернатора Омской области,Председателя Правительства Омской области для решения органами местного самоуправления Омской области вопросов местного значения в 2023 году</t>
  </si>
  <si>
    <t>Участие в предупреждении и ликвидации последствий чрезвычайных ситуаций для материально-технического обеспечения деятельности органов повседневного управления звеньев территориальной подсистемы единой государственной системы предупреждения и ликвидации чрезвычайных ситуаций</t>
  </si>
  <si>
    <t>Ликвидация несанкционированных свалок</t>
  </si>
  <si>
    <t>Благоустройство общественных территорий в с. Усть-Ишим ул. Горького, 28</t>
  </si>
  <si>
    <t>14060</t>
  </si>
  <si>
    <t>Организация тематических мероприятий для нужд Усть-Ишимского муниципального района Омской области</t>
  </si>
  <si>
    <t>Мероприятия по захоронению погибших военнослужащих</t>
  </si>
  <si>
    <t>4</t>
  </si>
  <si>
    <t>13030</t>
  </si>
  <si>
    <t>Реконструкция производственного здания в с.Усть-Ишим под размещение детской спортивной школы</t>
  </si>
  <si>
    <t>Капитальные вложения в объекты государственной (муниципальной) собственности</t>
  </si>
  <si>
    <t>Бюджетные инвестиции</t>
  </si>
  <si>
    <t>Устройство быстровозводимых крытых конструкций</t>
  </si>
  <si>
    <t>71410</t>
  </si>
  <si>
    <t>Реализация инициативных проектов в сфере культуры на территории муниципальных образований Омской области</t>
  </si>
  <si>
    <t>S1410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</si>
  <si>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</si>
  <si>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12090</t>
  </si>
  <si>
    <t>Меры социальной поддержки молодым специалистам системы образования района</t>
  </si>
  <si>
    <t>15030</t>
  </si>
  <si>
    <t>Выплата стипендий Главы Усть-Ишимского муниципального района Омской области</t>
  </si>
  <si>
    <t>Стипендии</t>
  </si>
  <si>
    <t>Предоставление дополнительных мер социальной поддержки членам семей участников специальной военной операции</t>
  </si>
  <si>
    <t>"Об исполнении бюджета Усть-Ишимского муниципального района за I квартал 2025 года"</t>
  </si>
  <si>
    <t>по расходам бюджета Усть-Ишимского муниципального района по ведомственной структуре расходов за I квартал 2025 года</t>
  </si>
  <si>
    <t>Утверждено Решением Совета Усть-Ишимского МР "О бюджете Усть-Ишимского муниципального района на 2025 год и на плановый период 2026 и 2027 годов"</t>
  </si>
  <si>
    <t>Формирование документов территориального планирования и подготовка документации по планировке территории</t>
  </si>
  <si>
    <t>Разработка документов территориального планирования для обеспечения устойчивого развития территории Усть-Ишимского муниципального района Омской области</t>
  </si>
  <si>
    <t>Проведение кадастровых работ, связанных с разграничением государственной собственности на землю и получение сведений об объектах недвижимости, внесенных в государственный кадастр недвижимости</t>
  </si>
  <si>
    <t>Государственная пошлина на предоставление сведений (копий документов) из единого государственного реестра недвижимости</t>
  </si>
  <si>
    <t>9Д001</t>
  </si>
  <si>
    <t>9Д101</t>
  </si>
  <si>
    <t>Софинансирование мероприятий по переселению граждан из аварийного жилищного фонда</t>
  </si>
  <si>
    <t>16020</t>
  </si>
  <si>
    <t>Строительство и реконструкция водопроводных сетей в Усть-Ишимском муниципальном районе Омской области</t>
  </si>
  <si>
    <t>61090</t>
  </si>
  <si>
    <t>61300</t>
  </si>
  <si>
    <t>Иные межбюджетные трансферты на реализацию мероприятий по организации освещения улично-дорожной сети населенных пунктов в 2025 году</t>
  </si>
  <si>
    <t>Единовременная выплата добровольцам,заключившим в период проведения СВО контракт для прохождения воинской службы в ВС РФ</t>
  </si>
  <si>
    <t>Оказание поддержки молодым семьям при приобретении или строительстве жилья</t>
  </si>
  <si>
    <t>Приобретение спортивного инвентаря и оборудования</t>
  </si>
  <si>
    <t>Я5</t>
  </si>
  <si>
    <t>Региональный проект "Семейные ценности и инфраструктура культуры", направленный на достижение целей национального проекта "Семья"</t>
  </si>
  <si>
    <t>Модернизация региональных и муниципальных библиотек</t>
  </si>
  <si>
    <t>Иные выплаты населению</t>
  </si>
  <si>
    <t>Ю4</t>
  </si>
  <si>
    <t>Региональный проект "Все лучшее детям", направленный на достижение целей национального проекта "Молодежь и дети"</t>
  </si>
  <si>
    <t>57504</t>
  </si>
  <si>
    <t>А7504</t>
  </si>
  <si>
    <t>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</si>
  <si>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Капитальный ремонт зданий (сооружений) и оснащение средствами обучения и воспитания муниципальных общеобразовательных организаций (одногодичный цикл)</t>
  </si>
  <si>
    <t>Ю6</t>
  </si>
  <si>
    <t>Региональный проект "Педагоги и наставники", направленный на достижение целей национального проекта "Молодежь и дети"</t>
  </si>
  <si>
    <t>53032</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</si>
  <si>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</si>
  <si>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50502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</si>
  <si>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</si>
  <si>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</si>
  <si>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600</t>
  </si>
  <si>
    <t>610</t>
  </si>
  <si>
    <t>800</t>
  </si>
  <si>
    <t>830</t>
  </si>
  <si>
    <t>Исполнение судебных актов, предусматривающих взыскание денежных средств за счет казны Усть-Ишимского муниципального района Омской области в соответствии с законодательством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</si>
</sst>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0;[Red]\-#,##0.0"/>
    <numFmt numFmtId="166" formatCode="000"/>
    <numFmt numFmtId="167" formatCode="00"/>
    <numFmt numFmtId="168" formatCode="#,##0.00;[Red]\-#,##0.00;0.00"/>
    <numFmt numFmtId="169" formatCode="#,##0.00;[Red]\-#,##0.00"/>
  </numFmts>
  <fonts count="7" x14ac:knownFonts="1">
    <font>
      <sz val="11"/>
      <color theme="1"/>
      <name val="Calibri"/>
      <family val="2"/>
      <charset val="204"/>
      <scheme val="minor"/>
    </font>
    <font>
      <sz val="10"/>
      <name val="Arial"/>
      <family val="2"/>
      <charset val="204"/>
    </font>
    <font>
      <sz val="14"/>
      <name val="Times New Roman"/>
      <family val="1"/>
      <charset val="204"/>
    </font>
    <font>
      <sz val="14"/>
      <name val="Times New Roman"/>
      <family val="1"/>
      <charset val="204"/>
    </font>
    <font>
      <sz val="10"/>
      <name val="Arial"/>
      <family val="2"/>
      <charset val="204"/>
    </font>
    <font>
      <sz val="14"/>
      <name val="Times New Roman"/>
      <family val="1"/>
      <charset val="204"/>
    </font>
    <font>
      <sz val="14"/>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1" fillId="0" borderId="0"/>
    <xf numFmtId="0" fontId="4" fillId="0" borderId="0"/>
  </cellStyleXfs>
  <cellXfs count="158">
    <xf numFmtId="0" fontId="0" fillId="0" borderId="0" xfId="0"/>
    <xf numFmtId="0" fontId="1" fillId="0" borderId="0" xfId="1"/>
    <xf numFmtId="0" fontId="1" fillId="0" borderId="0" xfId="1" applyProtection="1">
      <protection hidden="1"/>
    </xf>
    <xf numFmtId="0" fontId="2" fillId="0" borderId="0" xfId="1" applyFont="1" applyProtection="1">
      <protection hidden="1"/>
    </xf>
    <xf numFmtId="0" fontId="2" fillId="0" borderId="1" xfId="1" applyNumberFormat="1" applyFont="1" applyFill="1" applyBorder="1" applyAlignment="1" applyProtection="1">
      <protection hidden="1"/>
    </xf>
    <xf numFmtId="0" fontId="2" fillId="0" borderId="2" xfId="1" applyFont="1" applyFill="1" applyBorder="1" applyProtection="1">
      <protection hidden="1"/>
    </xf>
    <xf numFmtId="0" fontId="2" fillId="0" borderId="3" xfId="1" applyFont="1" applyFill="1" applyBorder="1" applyProtection="1">
      <protection hidden="1"/>
    </xf>
    <xf numFmtId="0" fontId="2" fillId="0" borderId="2"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1" fillId="0" borderId="3" xfId="1" applyNumberFormat="1" applyBorder="1" applyProtection="1">
      <protection hidden="1"/>
    </xf>
    <xf numFmtId="168" fontId="2" fillId="0" borderId="2" xfId="1" applyNumberFormat="1" applyFont="1" applyFill="1" applyBorder="1" applyAlignment="1" applyProtection="1">
      <alignment horizontal="center" vertical="center"/>
      <protection hidden="1"/>
    </xf>
    <xf numFmtId="168"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wrapText="1"/>
      <protection hidden="1"/>
    </xf>
    <xf numFmtId="0" fontId="2" fillId="0" borderId="9"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0" xfId="1" applyNumberFormat="1" applyFont="1" applyFill="1" applyBorder="1" applyAlignment="1" applyProtection="1">
      <alignment horizontal="center"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8"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vertical="center" wrapText="1"/>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Border="1" applyAlignment="1" applyProtection="1">
      <alignment horizontal="center" vertical="center"/>
      <protection hidden="1"/>
    </xf>
    <xf numFmtId="0" fontId="3" fillId="0" borderId="6" xfId="1" applyNumberFormat="1" applyFont="1" applyFill="1" applyBorder="1" applyAlignment="1" applyProtection="1">
      <alignment horizontal="center" vertical="center" textRotation="90" wrapText="1"/>
      <protection hidden="1"/>
    </xf>
    <xf numFmtId="0" fontId="3" fillId="0" borderId="10" xfId="1" applyNumberFormat="1" applyFont="1" applyFill="1" applyBorder="1" applyAlignment="1" applyProtection="1">
      <alignment horizontal="center" vertical="center" textRotation="90" wrapText="1"/>
      <protection hidden="1"/>
    </xf>
    <xf numFmtId="168" fontId="3" fillId="0" borderId="2" xfId="1" applyNumberFormat="1" applyFont="1" applyFill="1" applyBorder="1" applyAlignment="1" applyProtection="1">
      <alignment horizontal="center" vertical="center" wrapText="1"/>
      <protection hidden="1"/>
    </xf>
    <xf numFmtId="4" fontId="3" fillId="0" borderId="2" xfId="1" applyNumberFormat="1" applyFont="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8" fontId="2" fillId="2" borderId="2" xfId="1" applyNumberFormat="1" applyFont="1" applyFill="1" applyBorder="1" applyAlignment="1" applyProtection="1">
      <alignment horizontal="center" vertical="center" wrapText="1"/>
      <protection hidden="1"/>
    </xf>
    <xf numFmtId="0" fontId="1" fillId="2" borderId="3" xfId="1" applyNumberFormat="1" applyFill="1" applyBorder="1" applyProtection="1">
      <protection hidden="1"/>
    </xf>
    <xf numFmtId="0" fontId="1" fillId="2" borderId="0" xfId="1" applyFill="1" applyProtection="1">
      <protection hidden="1"/>
    </xf>
    <xf numFmtId="0" fontId="1" fillId="2" borderId="0" xfId="1" applyFill="1"/>
    <xf numFmtId="4" fontId="2" fillId="0" borderId="2" xfId="1" applyNumberFormat="1" applyFont="1" applyBorder="1" applyAlignment="1">
      <alignment horizontal="center" vertical="center"/>
    </xf>
    <xf numFmtId="166" fontId="5" fillId="0" borderId="2" xfId="1" applyNumberFormat="1" applyFont="1" applyFill="1" applyBorder="1" applyAlignment="1" applyProtection="1">
      <alignment horizontal="center" vertical="center" wrapText="1"/>
      <protection hidden="1"/>
    </xf>
    <xf numFmtId="168"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5"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3"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 fontId="3" fillId="2" borderId="2" xfId="1" applyNumberFormat="1" applyFont="1" applyFill="1" applyBorder="1" applyAlignment="1">
      <alignment horizontal="center" vertical="center"/>
    </xf>
    <xf numFmtId="169" fontId="5" fillId="2" borderId="2" xfId="1" applyNumberFormat="1" applyFont="1" applyFill="1" applyBorder="1" applyAlignment="1" applyProtection="1">
      <protection hidden="1"/>
    </xf>
    <xf numFmtId="4" fontId="2" fillId="2" borderId="2" xfId="1" applyNumberFormat="1" applyFont="1" applyFill="1" applyBorder="1" applyAlignment="1">
      <alignment horizontal="center" vertical="center"/>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right"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0" xfId="1" applyNumberFormat="1" applyFont="1" applyFill="1" applyBorder="1" applyAlignment="1" applyProtection="1">
      <alignment horizontal="right" vertical="center"/>
      <protection hidden="1"/>
    </xf>
    <xf numFmtId="0" fontId="2" fillId="0" borderId="0" xfId="1" applyFont="1" applyFill="1" applyBorder="1" applyProtection="1">
      <protection hidden="1"/>
    </xf>
    <xf numFmtId="0" fontId="2" fillId="0" borderId="0"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6" fontId="5" fillId="2" borderId="2" xfId="1" applyNumberFormat="1" applyFont="1" applyFill="1" applyBorder="1" applyAlignment="1" applyProtection="1">
      <alignment horizontal="center" vertical="center" wrapText="1"/>
      <protection hidden="1"/>
    </xf>
    <xf numFmtId="168" fontId="5" fillId="2" borderId="2" xfId="1" applyNumberFormat="1" applyFont="1" applyFill="1" applyBorder="1" applyAlignment="1" applyProtection="1">
      <alignment horizontal="center" vertical="center" wrapText="1"/>
      <protection hidden="1"/>
    </xf>
    <xf numFmtId="4" fontId="2" fillId="2" borderId="2" xfId="1" applyNumberFormat="1" applyFont="1" applyFill="1" applyBorder="1" applyAlignment="1" applyProtection="1">
      <alignment horizontal="center" vertical="center"/>
      <protection hidden="1"/>
    </xf>
    <xf numFmtId="49" fontId="2"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4" fontId="2" fillId="2" borderId="2" xfId="1" applyNumberFormat="1" applyFont="1" applyFill="1" applyBorder="1" applyAlignment="1" applyProtection="1">
      <alignment vertical="center" wrapText="1"/>
      <protection hidden="1"/>
    </xf>
    <xf numFmtId="164" fontId="2" fillId="0" borderId="2" xfId="1" applyNumberFormat="1" applyFont="1" applyFill="1" applyBorder="1" applyAlignment="1" applyProtection="1">
      <alignmen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left" vertical="center" wrapText="1"/>
      <protection hidden="1"/>
    </xf>
    <xf numFmtId="167"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167" fontId="5" fillId="2" borderId="2" xfId="1" applyNumberFormat="1" applyFont="1" applyFill="1" applyBorder="1" applyAlignment="1" applyProtection="1">
      <alignment horizontal="center" vertical="center" wrapText="1"/>
      <protection hidden="1"/>
    </xf>
    <xf numFmtId="0"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49" fontId="5" fillId="2"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6" fontId="2" fillId="2" borderId="2"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left" vertical="center"/>
      <protection hidden="1"/>
    </xf>
    <xf numFmtId="0" fontId="2" fillId="2" borderId="2" xfId="1" applyNumberFormat="1" applyFont="1" applyFill="1" applyBorder="1" applyAlignment="1" applyProtection="1">
      <alignment horizontal="center" vertical="center"/>
      <protection hidden="1"/>
    </xf>
    <xf numFmtId="0" fontId="2" fillId="2" borderId="2" xfId="1" applyNumberFormat="1" applyFont="1" applyFill="1" applyBorder="1" applyAlignment="1" applyProtection="1">
      <protection hidden="1"/>
    </xf>
    <xf numFmtId="169" fontId="2" fillId="2" borderId="2" xfId="1" applyNumberFormat="1" applyFont="1" applyFill="1" applyBorder="1" applyAlignment="1" applyProtection="1">
      <protection hidden="1"/>
    </xf>
    <xf numFmtId="0" fontId="2" fillId="0" borderId="2" xfId="1" applyNumberFormat="1" applyFont="1" applyFill="1" applyBorder="1" applyAlignment="1" applyProtection="1">
      <alignment horizontal="center" vertical="center" wrapText="1"/>
      <protection hidden="1"/>
    </xf>
    <xf numFmtId="167" fontId="5" fillId="0" borderId="4" xfId="1" applyNumberFormat="1" applyFont="1" applyFill="1" applyBorder="1" applyAlignment="1" applyProtection="1">
      <alignment horizontal="center" vertical="center" wrapText="1"/>
      <protection hidden="1"/>
    </xf>
    <xf numFmtId="0" fontId="5" fillId="0" borderId="5" xfId="1" applyNumberFormat="1" applyFont="1" applyFill="1" applyBorder="1" applyAlignment="1" applyProtection="1">
      <alignment horizontal="center" vertical="center" wrapText="1"/>
      <protection hidden="1"/>
    </xf>
    <xf numFmtId="49" fontId="2" fillId="0" borderId="5" xfId="1" applyNumberFormat="1" applyFont="1" applyFill="1" applyBorder="1" applyAlignment="1" applyProtection="1">
      <alignment horizontal="center" vertical="center" wrapText="1"/>
      <protection hidden="1"/>
    </xf>
    <xf numFmtId="49" fontId="2" fillId="0" borderId="3" xfId="1" applyNumberFormat="1" applyFont="1" applyFill="1" applyBorder="1" applyAlignment="1" applyProtection="1">
      <alignment horizontal="center" vertical="center" wrapText="1"/>
      <protection hidden="1"/>
    </xf>
    <xf numFmtId="0" fontId="5" fillId="0" borderId="4" xfId="1" applyNumberFormat="1" applyFont="1" applyFill="1" applyBorder="1" applyAlignment="1" applyProtection="1">
      <alignment horizontal="center" vertical="center" wrapText="1"/>
      <protection hidden="1"/>
    </xf>
    <xf numFmtId="0" fontId="5" fillId="0" borderId="3" xfId="1" applyNumberFormat="1" applyFont="1" applyFill="1" applyBorder="1" applyAlignment="1" applyProtection="1">
      <alignment horizontal="center" vertical="center" wrapText="1"/>
      <protection hidden="1"/>
    </xf>
    <xf numFmtId="0" fontId="5" fillId="2" borderId="4" xfId="1" applyNumberFormat="1" applyFont="1" applyFill="1" applyBorder="1" applyAlignment="1" applyProtection="1">
      <alignment horizontal="center" vertical="center" wrapText="1"/>
      <protection hidden="1"/>
    </xf>
    <xf numFmtId="0" fontId="5" fillId="2" borderId="5" xfId="1" applyNumberFormat="1" applyFont="1" applyFill="1" applyBorder="1" applyAlignment="1" applyProtection="1">
      <alignment horizontal="center" vertical="center" wrapText="1"/>
      <protection hidden="1"/>
    </xf>
    <xf numFmtId="49" fontId="2" fillId="2" borderId="5" xfId="1" applyNumberFormat="1" applyFont="1" applyFill="1" applyBorder="1" applyAlignment="1" applyProtection="1">
      <alignment horizontal="center" vertical="center" wrapText="1"/>
      <protection hidden="1"/>
    </xf>
    <xf numFmtId="0" fontId="5" fillId="2" borderId="3" xfId="1" applyNumberFormat="1" applyFont="1" applyFill="1" applyBorder="1" applyAlignment="1" applyProtection="1">
      <alignment horizontal="center" vertical="center" wrapText="1"/>
      <protection hidden="1"/>
    </xf>
    <xf numFmtId="49" fontId="2" fillId="0" borderId="4" xfId="1" applyNumberFormat="1" applyFont="1" applyFill="1" applyBorder="1" applyAlignment="1" applyProtection="1">
      <alignment horizontal="center" vertical="center" wrapText="1"/>
      <protection hidden="1"/>
    </xf>
    <xf numFmtId="49" fontId="5" fillId="0" borderId="4" xfId="1" applyNumberFormat="1" applyFont="1" applyFill="1" applyBorder="1" applyAlignment="1" applyProtection="1">
      <alignment horizontal="center" vertical="center" wrapText="1"/>
      <protection hidden="1"/>
    </xf>
    <xf numFmtId="49" fontId="2" fillId="2" borderId="4" xfId="1" applyNumberFormat="1" applyFont="1" applyFill="1" applyBorder="1" applyAlignment="1" applyProtection="1">
      <alignment horizontal="center" vertical="center" wrapText="1"/>
      <protection hidden="1"/>
    </xf>
    <xf numFmtId="49" fontId="2" fillId="2" borderId="3" xfId="1" applyNumberFormat="1" applyFont="1" applyFill="1" applyBorder="1" applyAlignment="1" applyProtection="1">
      <alignment horizontal="center" vertical="center" wrapText="1"/>
      <protection hidden="1"/>
    </xf>
    <xf numFmtId="0" fontId="2" fillId="0" borderId="5" xfId="1" applyNumberFormat="1" applyFont="1" applyFill="1" applyBorder="1" applyAlignment="1" applyProtection="1">
      <alignment horizontal="center" vertical="center" wrapText="1"/>
      <protection hidden="1"/>
    </xf>
    <xf numFmtId="167" fontId="5" fillId="0" borderId="5" xfId="1" applyNumberFormat="1" applyFont="1" applyFill="1" applyBorder="1" applyAlignment="1" applyProtection="1">
      <alignment horizontal="center" vertical="center" wrapText="1"/>
      <protection hidden="1"/>
    </xf>
    <xf numFmtId="166" fontId="5" fillId="0" borderId="3" xfId="1" applyNumberFormat="1" applyFont="1" applyFill="1" applyBorder="1" applyAlignment="1" applyProtection="1">
      <alignment horizontal="center" vertical="center" wrapText="1"/>
      <protection hidden="1"/>
    </xf>
    <xf numFmtId="49" fontId="5" fillId="0" borderId="5" xfId="1" applyNumberFormat="1" applyFont="1" applyFill="1" applyBorder="1" applyAlignment="1" applyProtection="1">
      <alignment horizontal="center" vertical="center" wrapText="1"/>
      <protection hidden="1"/>
    </xf>
    <xf numFmtId="49" fontId="5" fillId="0" borderId="3" xfId="1" applyNumberFormat="1" applyFont="1" applyFill="1" applyBorder="1" applyAlignment="1" applyProtection="1">
      <alignment horizontal="center" vertical="center" wrapText="1"/>
      <protection hidden="1"/>
    </xf>
    <xf numFmtId="49" fontId="5" fillId="2" borderId="5" xfId="1" applyNumberFormat="1" applyFont="1" applyFill="1" applyBorder="1" applyAlignment="1" applyProtection="1">
      <alignment horizontal="center" vertical="center" wrapText="1"/>
      <protection hidden="1"/>
    </xf>
    <xf numFmtId="49" fontId="5" fillId="2" borderId="4" xfId="1" applyNumberFormat="1" applyFont="1" applyFill="1" applyBorder="1" applyAlignment="1" applyProtection="1">
      <alignment horizontal="center" vertical="center" wrapText="1"/>
      <protection hidden="1"/>
    </xf>
    <xf numFmtId="0" fontId="2" fillId="2" borderId="5"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protection hidden="1"/>
    </xf>
    <xf numFmtId="0" fontId="2" fillId="2" borderId="5" xfId="1" applyNumberFormat="1" applyFont="1" applyFill="1" applyBorder="1" applyAlignment="1" applyProtection="1">
      <protection hidden="1"/>
    </xf>
    <xf numFmtId="0" fontId="2" fillId="2" borderId="3" xfId="1" applyNumberFormat="1" applyFont="1" applyFill="1" applyBorder="1" applyAlignment="1" applyProtection="1">
      <protection hidden="1"/>
    </xf>
    <xf numFmtId="168" fontId="2" fillId="0" borderId="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167" fontId="2" fillId="2" borderId="2" xfId="1" applyNumberFormat="1" applyFont="1" applyFill="1" applyBorder="1" applyAlignment="1" applyProtection="1">
      <alignment horizontal="center" vertical="center" wrapText="1"/>
      <protection hidden="1"/>
    </xf>
    <xf numFmtId="0" fontId="2" fillId="2" borderId="4" xfId="1" applyNumberFormat="1" applyFont="1" applyFill="1" applyBorder="1" applyAlignment="1" applyProtection="1">
      <alignment horizontal="center" vertical="center" wrapText="1"/>
      <protection hidden="1"/>
    </xf>
    <xf numFmtId="0" fontId="1" fillId="0" borderId="3" xfId="1" applyNumberFormat="1" applyFont="1" applyBorder="1" applyProtection="1">
      <protection hidden="1"/>
    </xf>
    <xf numFmtId="0" fontId="1" fillId="0" borderId="0" xfId="1" applyFont="1" applyProtection="1">
      <protection hidden="1"/>
    </xf>
    <xf numFmtId="0" fontId="1" fillId="0" borderId="0" xfId="1" applyFont="1"/>
    <xf numFmtId="0" fontId="2" fillId="0" borderId="2" xfId="1" applyNumberFormat="1" applyFont="1" applyFill="1" applyBorder="1" applyAlignment="1" applyProtection="1">
      <alignment horizontal="center" vertical="center" wrapText="1"/>
      <protection hidden="1"/>
    </xf>
    <xf numFmtId="0" fontId="1" fillId="0" borderId="0" xfId="1" applyNumberFormat="1" applyBorder="1" applyProtection="1">
      <protection hidden="1"/>
    </xf>
    <xf numFmtId="0" fontId="2" fillId="0" borderId="0"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protection hidden="1"/>
    </xf>
    <xf numFmtId="0" fontId="2" fillId="0" borderId="5" xfId="1" applyNumberFormat="1" applyFont="1" applyFill="1" applyBorder="1" applyAlignment="1" applyProtection="1">
      <alignment horizontal="center" vertical="center"/>
      <protection hidden="1"/>
    </xf>
    <xf numFmtId="0" fontId="0" fillId="0" borderId="3" xfId="0" applyBorder="1" applyAlignment="1">
      <alignment horizontal="center" vertical="center"/>
    </xf>
    <xf numFmtId="0" fontId="2" fillId="0" borderId="0" xfId="1" applyNumberFormat="1" applyFont="1" applyFill="1" applyAlignment="1" applyProtection="1">
      <alignment horizontal="right" vertical="center"/>
      <protection hidden="1"/>
    </xf>
    <xf numFmtId="0" fontId="0" fillId="0" borderId="0" xfId="0" applyAlignment="1"/>
    <xf numFmtId="0" fontId="6" fillId="0" borderId="0" xfId="0" applyFont="1" applyAlignment="1">
      <alignment horizontal="center" vertical="center" wrapText="1"/>
    </xf>
    <xf numFmtId="0" fontId="3" fillId="0" borderId="2" xfId="1" applyNumberFormat="1" applyFont="1"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3" fillId="0" borderId="0" xfId="1" applyNumberFormat="1" applyFont="1" applyFill="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2" fillId="0" borderId="4" xfId="1" applyNumberFormat="1" applyFont="1" applyFill="1" applyBorder="1" applyAlignment="1" applyProtection="1">
      <alignment horizontal="center" vertical="center" textRotation="90" wrapText="1"/>
      <protection hidden="1"/>
    </xf>
    <xf numFmtId="0" fontId="2" fillId="0" borderId="5" xfId="1" applyNumberFormat="1" applyFont="1" applyFill="1" applyBorder="1" applyAlignment="1" applyProtection="1">
      <alignment horizontal="center" vertical="center" textRotation="90" wrapText="1"/>
      <protection hidden="1"/>
    </xf>
    <xf numFmtId="0" fontId="0" fillId="0" borderId="3" xfId="0" applyBorder="1" applyAlignment="1">
      <alignment horizontal="center" vertical="center" textRotation="90" wrapText="1"/>
    </xf>
  </cellXfs>
  <cellStyles count="3">
    <cellStyle name="Обычный" xfId="0" builtinId="0"/>
    <cellStyle name="Обычный 2" xfId="1"/>
    <cellStyle name="Обычный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44"/>
  <sheetViews>
    <sheetView showGridLines="0" tabSelected="1" topLeftCell="A2" zoomScaleNormal="100" workbookViewId="0">
      <selection activeCell="P15" sqref="P15"/>
    </sheetView>
  </sheetViews>
  <sheetFormatPr defaultColWidth="9.140625" defaultRowHeight="12.75" x14ac:dyDescent="0.2"/>
  <cols>
    <col min="1" max="1" width="62.140625" style="1" customWidth="1"/>
    <col min="2" max="2" width="8.5703125" style="1" customWidth="1"/>
    <col min="3" max="3" width="5" style="1" customWidth="1"/>
    <col min="4" max="4" width="5.7109375" style="1" customWidth="1"/>
    <col min="5" max="5" width="5.140625" style="1" customWidth="1"/>
    <col min="6" max="6" width="3.7109375" style="1" customWidth="1"/>
    <col min="7" max="7" width="6.85546875" style="1" customWidth="1"/>
    <col min="8" max="8" width="9.5703125" style="1" customWidth="1"/>
    <col min="9" max="9" width="5.5703125" style="1" customWidth="1"/>
    <col min="10" max="10" width="0" style="1" hidden="1" customWidth="1"/>
    <col min="11" max="11" width="20.28515625" style="1" customWidth="1"/>
    <col min="12" max="12" width="0" style="1" hidden="1" customWidth="1"/>
    <col min="13" max="13" width="18.140625" style="1" customWidth="1"/>
    <col min="14" max="14" width="11.140625" style="1" customWidth="1"/>
    <col min="15" max="15" width="18.140625" style="1" customWidth="1"/>
    <col min="16" max="16" width="11.140625" style="1" customWidth="1"/>
    <col min="17" max="24" width="0" style="1" hidden="1" customWidth="1"/>
    <col min="25" max="245" width="9.140625" style="1" customWidth="1"/>
    <col min="246" max="16384" width="9.140625" style="1"/>
  </cols>
  <sheetData>
    <row r="1" spans="1:24" ht="409.6" hidden="1" customHeight="1" x14ac:dyDescent="0.3">
      <c r="A1" s="20"/>
      <c r="B1" s="20"/>
      <c r="C1" s="20"/>
      <c r="D1" s="20"/>
      <c r="E1" s="20"/>
      <c r="F1" s="20"/>
      <c r="G1" s="20"/>
      <c r="H1" s="20"/>
      <c r="I1" s="20"/>
      <c r="J1" s="20"/>
      <c r="K1" s="20"/>
      <c r="L1" s="20"/>
      <c r="M1" s="20"/>
      <c r="N1" s="3"/>
      <c r="O1" s="3"/>
      <c r="P1" s="3"/>
      <c r="Q1" s="2"/>
      <c r="R1" s="20"/>
      <c r="S1" s="20"/>
      <c r="T1" s="20"/>
      <c r="U1" s="20"/>
      <c r="V1" s="20"/>
      <c r="W1" s="20"/>
      <c r="X1" s="20"/>
    </row>
    <row r="2" spans="1:24" ht="18.75" customHeight="1" x14ac:dyDescent="0.3">
      <c r="A2" s="20"/>
      <c r="B2" s="24"/>
      <c r="C2" s="24"/>
      <c r="D2" s="24"/>
      <c r="E2" s="24"/>
      <c r="F2" s="24"/>
      <c r="G2" s="24"/>
      <c r="H2" s="24"/>
      <c r="I2" s="25"/>
      <c r="J2" s="25"/>
      <c r="K2" s="25"/>
      <c r="L2" s="25"/>
      <c r="M2" s="3"/>
      <c r="N2" s="3"/>
      <c r="O2" s="3"/>
      <c r="P2" s="25" t="s">
        <v>93</v>
      </c>
      <c r="Q2" s="2"/>
      <c r="R2" s="24"/>
      <c r="S2" s="24"/>
      <c r="T2" s="24"/>
      <c r="U2" s="24"/>
      <c r="V2" s="24"/>
      <c r="W2" s="24"/>
      <c r="X2" s="24"/>
    </row>
    <row r="3" spans="1:24" ht="18.75" customHeight="1" x14ac:dyDescent="0.25">
      <c r="A3" s="145" t="s">
        <v>231</v>
      </c>
      <c r="B3" s="146"/>
      <c r="C3" s="146"/>
      <c r="D3" s="146"/>
      <c r="E3" s="146"/>
      <c r="F3" s="146"/>
      <c r="G3" s="146"/>
      <c r="H3" s="146"/>
      <c r="I3" s="146"/>
      <c r="J3" s="146"/>
      <c r="K3" s="146"/>
      <c r="L3" s="146"/>
      <c r="M3" s="146"/>
      <c r="N3" s="146"/>
      <c r="O3" s="146"/>
      <c r="P3" s="146"/>
      <c r="Q3" s="2"/>
      <c r="R3" s="24"/>
      <c r="S3" s="24"/>
      <c r="T3" s="24"/>
      <c r="U3" s="24"/>
      <c r="V3" s="24"/>
      <c r="W3" s="24"/>
      <c r="X3" s="24"/>
    </row>
    <row r="4" spans="1:24" ht="18.75" customHeight="1" x14ac:dyDescent="0.3">
      <c r="A4" s="20"/>
      <c r="B4" s="24"/>
      <c r="C4" s="24"/>
      <c r="D4" s="24"/>
      <c r="E4" s="24"/>
      <c r="F4" s="24"/>
      <c r="G4" s="24"/>
      <c r="H4" s="24"/>
      <c r="I4" s="25"/>
      <c r="J4" s="25"/>
      <c r="K4" s="25"/>
      <c r="L4" s="25"/>
      <c r="M4" s="3"/>
      <c r="N4" s="3"/>
      <c r="O4" s="3"/>
      <c r="P4" s="64" t="s">
        <v>352</v>
      </c>
      <c r="Q4" s="2"/>
      <c r="R4" s="24"/>
      <c r="S4" s="24"/>
      <c r="T4" s="24"/>
      <c r="U4" s="24"/>
      <c r="V4" s="24"/>
      <c r="W4" s="24"/>
      <c r="X4" s="24"/>
    </row>
    <row r="5" spans="1:24" ht="18.75" customHeight="1" x14ac:dyDescent="0.3">
      <c r="A5" s="20"/>
      <c r="B5" s="24"/>
      <c r="C5" s="24"/>
      <c r="D5" s="24"/>
      <c r="E5" s="24"/>
      <c r="F5" s="24"/>
      <c r="G5" s="24"/>
      <c r="H5" s="24"/>
      <c r="I5" s="25"/>
      <c r="J5" s="25"/>
      <c r="K5" s="25"/>
      <c r="L5" s="25"/>
      <c r="M5" s="3"/>
      <c r="N5" s="3"/>
      <c r="O5" s="3"/>
      <c r="P5" s="2"/>
      <c r="Q5" s="2"/>
      <c r="R5" s="24"/>
      <c r="S5" s="24"/>
      <c r="T5" s="24"/>
      <c r="U5" s="24"/>
      <c r="V5" s="24"/>
      <c r="W5" s="24"/>
      <c r="X5" s="24"/>
    </row>
    <row r="6" spans="1:24" ht="18.75" customHeight="1" x14ac:dyDescent="0.3">
      <c r="A6" s="20"/>
      <c r="B6" s="24"/>
      <c r="C6" s="24"/>
      <c r="D6" s="24"/>
      <c r="E6" s="24"/>
      <c r="F6" s="24"/>
      <c r="G6" s="24"/>
      <c r="H6" s="24"/>
      <c r="I6" s="25"/>
      <c r="J6" s="25"/>
      <c r="K6" s="25"/>
      <c r="L6" s="25"/>
      <c r="M6" s="2"/>
      <c r="N6" s="2"/>
      <c r="O6" s="2"/>
      <c r="P6" s="2"/>
      <c r="Q6" s="2"/>
      <c r="R6" s="24"/>
      <c r="S6" s="24"/>
      <c r="T6" s="24"/>
      <c r="U6" s="24"/>
      <c r="V6" s="24"/>
      <c r="W6" s="24"/>
      <c r="X6" s="24"/>
    </row>
    <row r="7" spans="1:24" ht="21.75" customHeight="1" x14ac:dyDescent="0.3">
      <c r="A7" s="150" t="s">
        <v>101</v>
      </c>
      <c r="B7" s="151"/>
      <c r="C7" s="151"/>
      <c r="D7" s="151"/>
      <c r="E7" s="151"/>
      <c r="F7" s="151"/>
      <c r="G7" s="151"/>
      <c r="H7" s="151"/>
      <c r="I7" s="151"/>
      <c r="J7" s="151"/>
      <c r="K7" s="151"/>
      <c r="L7" s="151"/>
      <c r="M7" s="151"/>
      <c r="N7" s="151"/>
      <c r="O7" s="151"/>
      <c r="P7" s="151"/>
      <c r="Q7" s="2"/>
      <c r="R7" s="20"/>
      <c r="S7" s="20"/>
      <c r="T7" s="20"/>
      <c r="U7" s="20"/>
      <c r="V7" s="20"/>
      <c r="W7" s="20"/>
      <c r="X7" s="20"/>
    </row>
    <row r="8" spans="1:24" ht="18.75" customHeight="1" x14ac:dyDescent="0.3">
      <c r="A8" s="147" t="s">
        <v>353</v>
      </c>
      <c r="B8" s="147"/>
      <c r="C8" s="147"/>
      <c r="D8" s="147"/>
      <c r="E8" s="147"/>
      <c r="F8" s="147"/>
      <c r="G8" s="147"/>
      <c r="H8" s="147"/>
      <c r="I8" s="147"/>
      <c r="J8" s="147"/>
      <c r="K8" s="147"/>
      <c r="L8" s="147"/>
      <c r="M8" s="147"/>
      <c r="N8" s="147"/>
      <c r="O8" s="147"/>
      <c r="P8" s="147"/>
      <c r="Q8" s="2"/>
      <c r="R8" s="20"/>
      <c r="S8" s="20"/>
      <c r="T8" s="20"/>
      <c r="U8" s="20"/>
      <c r="V8" s="20"/>
      <c r="W8" s="20"/>
      <c r="X8" s="20"/>
    </row>
    <row r="9" spans="1:24" ht="12" customHeight="1" x14ac:dyDescent="0.3">
      <c r="A9" s="21"/>
      <c r="B9" s="21"/>
      <c r="C9" s="21"/>
      <c r="D9" s="21"/>
      <c r="E9" s="21"/>
      <c r="F9" s="21"/>
      <c r="G9" s="21"/>
      <c r="H9" s="45"/>
      <c r="I9" s="21"/>
      <c r="J9" s="21"/>
      <c r="K9" s="21"/>
      <c r="L9" s="21"/>
      <c r="M9" s="21"/>
      <c r="N9" s="21"/>
      <c r="O9" s="21"/>
      <c r="P9" s="21"/>
      <c r="Q9" s="2"/>
      <c r="R9" s="20"/>
      <c r="S9" s="20"/>
      <c r="T9" s="20"/>
      <c r="U9" s="20"/>
      <c r="V9" s="20"/>
      <c r="W9" s="20"/>
      <c r="X9" s="20"/>
    </row>
    <row r="10" spans="1:24" ht="18.75" customHeight="1" x14ac:dyDescent="0.3">
      <c r="A10" s="26"/>
      <c r="B10" s="22"/>
      <c r="C10" s="22"/>
      <c r="D10" s="22"/>
      <c r="E10" s="22"/>
      <c r="F10" s="22"/>
      <c r="G10" s="22"/>
      <c r="H10" s="22"/>
      <c r="I10" s="22"/>
      <c r="J10" s="23"/>
      <c r="K10" s="22"/>
      <c r="L10" s="22"/>
      <c r="M10" s="22"/>
      <c r="N10" s="2"/>
      <c r="O10" s="2"/>
      <c r="P10" s="2"/>
      <c r="Q10" s="2"/>
      <c r="R10" s="20"/>
      <c r="S10" s="20"/>
      <c r="T10" s="20"/>
      <c r="U10" s="20"/>
      <c r="V10" s="20"/>
      <c r="W10" s="20"/>
      <c r="X10" s="20"/>
    </row>
    <row r="11" spans="1:24" ht="20.25" customHeight="1" x14ac:dyDescent="0.3">
      <c r="A11" s="152" t="s">
        <v>96</v>
      </c>
      <c r="B11" s="152" t="s">
        <v>92</v>
      </c>
      <c r="C11" s="152"/>
      <c r="D11" s="152"/>
      <c r="E11" s="152"/>
      <c r="F11" s="152"/>
      <c r="G11" s="152"/>
      <c r="H11" s="152"/>
      <c r="I11" s="152"/>
      <c r="J11" s="54"/>
      <c r="K11" s="153" t="s">
        <v>354</v>
      </c>
      <c r="L11" s="53"/>
      <c r="M11" s="148" t="s">
        <v>103</v>
      </c>
      <c r="N11" s="149"/>
      <c r="O11" s="148" t="s">
        <v>102</v>
      </c>
      <c r="P11" s="149"/>
      <c r="Q11" s="2"/>
      <c r="R11" s="20"/>
      <c r="S11" s="20"/>
      <c r="T11" s="20"/>
      <c r="U11" s="20"/>
      <c r="V11" s="20"/>
      <c r="W11" s="20"/>
      <c r="X11" s="20"/>
    </row>
    <row r="12" spans="1:24" ht="21.75" customHeight="1" x14ac:dyDescent="0.3">
      <c r="A12" s="152"/>
      <c r="B12" s="152"/>
      <c r="C12" s="152"/>
      <c r="D12" s="152"/>
      <c r="E12" s="152"/>
      <c r="F12" s="152"/>
      <c r="G12" s="152"/>
      <c r="H12" s="152"/>
      <c r="I12" s="152"/>
      <c r="J12" s="19"/>
      <c r="K12" s="154"/>
      <c r="L12" s="8"/>
      <c r="M12" s="149"/>
      <c r="N12" s="149"/>
      <c r="O12" s="149"/>
      <c r="P12" s="149"/>
      <c r="Q12" s="2"/>
      <c r="R12" s="6"/>
      <c r="S12" s="5"/>
      <c r="T12" s="5"/>
      <c r="U12" s="5"/>
      <c r="V12" s="5"/>
      <c r="W12" s="5"/>
      <c r="X12" s="4"/>
    </row>
    <row r="13" spans="1:24" ht="199.5" customHeight="1" x14ac:dyDescent="0.3">
      <c r="A13" s="152"/>
      <c r="B13" s="28" t="s">
        <v>98</v>
      </c>
      <c r="C13" s="27" t="s">
        <v>97</v>
      </c>
      <c r="D13" s="27" t="s">
        <v>99</v>
      </c>
      <c r="E13" s="155" t="s">
        <v>91</v>
      </c>
      <c r="F13" s="156"/>
      <c r="G13" s="156"/>
      <c r="H13" s="157"/>
      <c r="I13" s="27" t="s">
        <v>100</v>
      </c>
      <c r="J13" s="18" t="s">
        <v>90</v>
      </c>
      <c r="K13" s="154"/>
      <c r="L13" s="17"/>
      <c r="M13" s="55" t="s">
        <v>94</v>
      </c>
      <c r="N13" s="55" t="s">
        <v>95</v>
      </c>
      <c r="O13" s="55" t="s">
        <v>94</v>
      </c>
      <c r="P13" s="55" t="s">
        <v>95</v>
      </c>
      <c r="Q13" s="2"/>
      <c r="R13" s="16"/>
      <c r="S13" s="9"/>
      <c r="T13" s="5"/>
      <c r="U13" s="5"/>
      <c r="V13" s="5"/>
      <c r="W13" s="5"/>
      <c r="X13" s="4"/>
    </row>
    <row r="14" spans="1:24" ht="18.75" customHeight="1" x14ac:dyDescent="0.2">
      <c r="A14" s="7">
        <v>1</v>
      </c>
      <c r="B14" s="15">
        <v>2</v>
      </c>
      <c r="C14" s="7">
        <v>3</v>
      </c>
      <c r="D14" s="13">
        <v>4</v>
      </c>
      <c r="E14" s="142">
        <v>5</v>
      </c>
      <c r="F14" s="143"/>
      <c r="G14" s="143"/>
      <c r="H14" s="144"/>
      <c r="I14" s="7">
        <v>6</v>
      </c>
      <c r="J14" s="14"/>
      <c r="K14" s="7">
        <v>7</v>
      </c>
      <c r="L14" s="14"/>
      <c r="M14" s="7">
        <v>8</v>
      </c>
      <c r="N14" s="7">
        <v>9</v>
      </c>
      <c r="O14" s="7">
        <v>10</v>
      </c>
      <c r="P14" s="7">
        <v>11</v>
      </c>
      <c r="Q14" s="2"/>
      <c r="R14" s="2"/>
      <c r="S14" s="2"/>
      <c r="T14" s="2"/>
      <c r="U14" s="2"/>
      <c r="V14" s="2"/>
      <c r="W14" s="2"/>
      <c r="X14" s="2"/>
    </row>
    <row r="15" spans="1:24" ht="37.5" x14ac:dyDescent="0.2">
      <c r="A15" s="90" t="s">
        <v>89</v>
      </c>
      <c r="B15" s="73">
        <v>501</v>
      </c>
      <c r="C15" s="86"/>
      <c r="D15" s="86"/>
      <c r="E15" s="103"/>
      <c r="F15" s="104"/>
      <c r="G15" s="105"/>
      <c r="H15" s="106"/>
      <c r="I15" s="40"/>
      <c r="J15" s="87"/>
      <c r="K15" s="41">
        <f>K16+K25+K38</f>
        <v>1683989.37</v>
      </c>
      <c r="L15" s="41">
        <f>L16+L25+L38</f>
        <v>0</v>
      </c>
      <c r="M15" s="41">
        <f>M16+M25+M38</f>
        <v>278792.18</v>
      </c>
      <c r="N15" s="75">
        <f t="shared" ref="N15:N99" si="0">M15/K15*100</f>
        <v>16.555459610769393</v>
      </c>
      <c r="O15" s="41">
        <f>O16+O25+O38</f>
        <v>278792.18</v>
      </c>
      <c r="P15" s="75">
        <f>O15/K15*100</f>
        <v>16.555459610769393</v>
      </c>
      <c r="Q15" s="10"/>
      <c r="R15" s="9"/>
      <c r="S15" s="2"/>
      <c r="T15" s="2"/>
      <c r="U15" s="2"/>
      <c r="V15" s="2"/>
      <c r="W15" s="2"/>
      <c r="X15" s="2"/>
    </row>
    <row r="16" spans="1:24" ht="18.75" x14ac:dyDescent="0.2">
      <c r="A16" s="85" t="s">
        <v>36</v>
      </c>
      <c r="B16" s="73">
        <v>501</v>
      </c>
      <c r="C16" s="88">
        <v>1</v>
      </c>
      <c r="D16" s="86">
        <v>0</v>
      </c>
      <c r="E16" s="103"/>
      <c r="F16" s="104"/>
      <c r="G16" s="105"/>
      <c r="H16" s="106"/>
      <c r="I16" s="73"/>
      <c r="J16" s="89"/>
      <c r="K16" s="74">
        <f>K17</f>
        <v>1436989.37</v>
      </c>
      <c r="L16" s="74">
        <f t="shared" ref="L16:O19" si="1">L17</f>
        <v>0</v>
      </c>
      <c r="M16" s="74">
        <f t="shared" si="1"/>
        <v>278792.18</v>
      </c>
      <c r="N16" s="75">
        <f t="shared" si="0"/>
        <v>19.401130295069613</v>
      </c>
      <c r="O16" s="74">
        <f t="shared" si="1"/>
        <v>278792.18</v>
      </c>
      <c r="P16" s="75">
        <f t="shared" ref="P16:P109" si="2">O16/K16*100</f>
        <v>19.401130295069613</v>
      </c>
      <c r="Q16" s="10"/>
      <c r="R16" s="9"/>
      <c r="S16" s="2"/>
      <c r="T16" s="2"/>
      <c r="U16" s="2"/>
      <c r="V16" s="2"/>
      <c r="W16" s="2"/>
      <c r="X16" s="2"/>
    </row>
    <row r="17" spans="1:24" ht="75" x14ac:dyDescent="0.2">
      <c r="A17" s="85" t="s">
        <v>88</v>
      </c>
      <c r="B17" s="73">
        <v>501</v>
      </c>
      <c r="C17" s="86">
        <v>1</v>
      </c>
      <c r="D17" s="86">
        <v>3</v>
      </c>
      <c r="E17" s="103"/>
      <c r="F17" s="104"/>
      <c r="G17" s="105"/>
      <c r="H17" s="106"/>
      <c r="I17" s="40"/>
      <c r="J17" s="87"/>
      <c r="K17" s="41">
        <f>K18</f>
        <v>1436989.37</v>
      </c>
      <c r="L17" s="41">
        <f t="shared" si="1"/>
        <v>0</v>
      </c>
      <c r="M17" s="41">
        <f t="shared" si="1"/>
        <v>278792.18</v>
      </c>
      <c r="N17" s="75">
        <f t="shared" si="0"/>
        <v>19.401130295069613</v>
      </c>
      <c r="O17" s="41">
        <f t="shared" si="1"/>
        <v>278792.18</v>
      </c>
      <c r="P17" s="75">
        <f t="shared" si="2"/>
        <v>19.401130295069613</v>
      </c>
      <c r="Q17" s="10"/>
      <c r="R17" s="9"/>
      <c r="S17" s="2"/>
      <c r="T17" s="2"/>
      <c r="U17" s="2"/>
      <c r="V17" s="2"/>
      <c r="W17" s="2"/>
      <c r="X17" s="2"/>
    </row>
    <row r="18" spans="1:24" ht="54" customHeight="1" x14ac:dyDescent="0.2">
      <c r="A18" s="90" t="s">
        <v>67</v>
      </c>
      <c r="B18" s="73">
        <v>501</v>
      </c>
      <c r="C18" s="86">
        <v>1</v>
      </c>
      <c r="D18" s="86">
        <v>3</v>
      </c>
      <c r="E18" s="107" t="s">
        <v>65</v>
      </c>
      <c r="F18" s="104">
        <v>1</v>
      </c>
      <c r="G18" s="105" t="s">
        <v>203</v>
      </c>
      <c r="H18" s="106" t="s">
        <v>114</v>
      </c>
      <c r="I18" s="40"/>
      <c r="J18" s="87"/>
      <c r="K18" s="41">
        <f>K19</f>
        <v>1436989.37</v>
      </c>
      <c r="L18" s="41">
        <f t="shared" si="1"/>
        <v>0</v>
      </c>
      <c r="M18" s="41">
        <f t="shared" si="1"/>
        <v>278792.18</v>
      </c>
      <c r="N18" s="75">
        <f t="shared" si="0"/>
        <v>19.401130295069613</v>
      </c>
      <c r="O18" s="41">
        <f t="shared" si="1"/>
        <v>278792.18</v>
      </c>
      <c r="P18" s="75">
        <f t="shared" si="2"/>
        <v>19.401130295069613</v>
      </c>
      <c r="Q18" s="10"/>
      <c r="R18" s="9"/>
      <c r="S18" s="2"/>
      <c r="T18" s="2"/>
      <c r="U18" s="2"/>
      <c r="V18" s="2"/>
      <c r="W18" s="2"/>
      <c r="X18" s="2"/>
    </row>
    <row r="19" spans="1:24" ht="18.75" x14ac:dyDescent="0.2">
      <c r="A19" s="90" t="s">
        <v>148</v>
      </c>
      <c r="B19" s="73">
        <v>501</v>
      </c>
      <c r="C19" s="86">
        <v>1</v>
      </c>
      <c r="D19" s="86">
        <v>3</v>
      </c>
      <c r="E19" s="107" t="s">
        <v>65</v>
      </c>
      <c r="F19" s="104" t="s">
        <v>38</v>
      </c>
      <c r="G19" s="105" t="s">
        <v>1</v>
      </c>
      <c r="H19" s="106" t="s">
        <v>114</v>
      </c>
      <c r="I19" s="40"/>
      <c r="J19" s="87"/>
      <c r="K19" s="41">
        <f>K20</f>
        <v>1436989.37</v>
      </c>
      <c r="L19" s="41">
        <f t="shared" si="1"/>
        <v>0</v>
      </c>
      <c r="M19" s="41">
        <f t="shared" si="1"/>
        <v>278792.18</v>
      </c>
      <c r="N19" s="75">
        <f t="shared" si="0"/>
        <v>19.401130295069613</v>
      </c>
      <c r="O19" s="41">
        <f t="shared" si="1"/>
        <v>278792.18</v>
      </c>
      <c r="P19" s="75">
        <f t="shared" si="2"/>
        <v>19.401130295069613</v>
      </c>
      <c r="Q19" s="10"/>
      <c r="R19" s="9"/>
      <c r="S19" s="2"/>
      <c r="T19" s="2"/>
      <c r="U19" s="2"/>
      <c r="V19" s="2"/>
      <c r="W19" s="2"/>
      <c r="X19" s="2"/>
    </row>
    <row r="20" spans="1:24" ht="75" x14ac:dyDescent="0.2">
      <c r="A20" s="85" t="s">
        <v>87</v>
      </c>
      <c r="B20" s="73">
        <v>501</v>
      </c>
      <c r="C20" s="86">
        <v>1</v>
      </c>
      <c r="D20" s="86">
        <v>3</v>
      </c>
      <c r="E20" s="107" t="s">
        <v>65</v>
      </c>
      <c r="F20" s="104" t="s">
        <v>38</v>
      </c>
      <c r="G20" s="105" t="s">
        <v>1</v>
      </c>
      <c r="H20" s="108">
        <v>19980</v>
      </c>
      <c r="I20" s="40"/>
      <c r="J20" s="87"/>
      <c r="K20" s="41">
        <f>K21+K23</f>
        <v>1436989.37</v>
      </c>
      <c r="L20" s="41">
        <f t="shared" ref="L20:M20" si="3">L21+L23</f>
        <v>0</v>
      </c>
      <c r="M20" s="41">
        <f t="shared" si="3"/>
        <v>278792.18</v>
      </c>
      <c r="N20" s="75">
        <f t="shared" si="0"/>
        <v>19.401130295069613</v>
      </c>
      <c r="O20" s="41">
        <f t="shared" ref="O20" si="4">O21+O23</f>
        <v>278792.18</v>
      </c>
      <c r="P20" s="75">
        <f t="shared" si="2"/>
        <v>19.401130295069613</v>
      </c>
      <c r="Q20" s="10"/>
      <c r="R20" s="9"/>
      <c r="S20" s="2"/>
      <c r="T20" s="2"/>
      <c r="U20" s="2"/>
      <c r="V20" s="2"/>
      <c r="W20" s="2"/>
      <c r="X20" s="2"/>
    </row>
    <row r="21" spans="1:24" ht="93.75" x14ac:dyDescent="0.2">
      <c r="A21" s="90" t="s">
        <v>188</v>
      </c>
      <c r="B21" s="73">
        <v>501</v>
      </c>
      <c r="C21" s="86">
        <v>1</v>
      </c>
      <c r="D21" s="86">
        <v>3</v>
      </c>
      <c r="E21" s="107" t="s">
        <v>65</v>
      </c>
      <c r="F21" s="104" t="s">
        <v>38</v>
      </c>
      <c r="G21" s="105" t="s">
        <v>1</v>
      </c>
      <c r="H21" s="108">
        <v>19980</v>
      </c>
      <c r="I21" s="40">
        <v>100</v>
      </c>
      <c r="J21" s="87"/>
      <c r="K21" s="41">
        <f>K22</f>
        <v>1052332.3700000001</v>
      </c>
      <c r="L21" s="41">
        <f t="shared" ref="L21:O21" si="5">L22</f>
        <v>0</v>
      </c>
      <c r="M21" s="41">
        <f t="shared" si="5"/>
        <v>274412.18</v>
      </c>
      <c r="N21" s="75">
        <f t="shared" si="0"/>
        <v>26.076569325715976</v>
      </c>
      <c r="O21" s="41">
        <f t="shared" si="5"/>
        <v>274412.18</v>
      </c>
      <c r="P21" s="75">
        <f t="shared" si="2"/>
        <v>26.076569325715976</v>
      </c>
      <c r="Q21" s="10"/>
      <c r="R21" s="9"/>
      <c r="S21" s="2"/>
      <c r="T21" s="2"/>
      <c r="U21" s="2"/>
      <c r="V21" s="2"/>
      <c r="W21" s="2"/>
      <c r="X21" s="2"/>
    </row>
    <row r="22" spans="1:24" ht="37.5" x14ac:dyDescent="0.2">
      <c r="A22" s="85" t="s">
        <v>18</v>
      </c>
      <c r="B22" s="73">
        <v>501</v>
      </c>
      <c r="C22" s="88">
        <v>1</v>
      </c>
      <c r="D22" s="88">
        <v>3</v>
      </c>
      <c r="E22" s="109" t="s">
        <v>65</v>
      </c>
      <c r="F22" s="110" t="s">
        <v>38</v>
      </c>
      <c r="G22" s="111" t="s">
        <v>1</v>
      </c>
      <c r="H22" s="112">
        <v>19980</v>
      </c>
      <c r="I22" s="73">
        <v>120</v>
      </c>
      <c r="J22" s="89"/>
      <c r="K22" s="74">
        <v>1052332.3700000001</v>
      </c>
      <c r="L22" s="34"/>
      <c r="M22" s="35">
        <v>274412.18</v>
      </c>
      <c r="N22" s="75">
        <f t="shared" si="0"/>
        <v>26.076569325715976</v>
      </c>
      <c r="O22" s="35">
        <f>M22</f>
        <v>274412.18</v>
      </c>
      <c r="P22" s="75">
        <f t="shared" si="2"/>
        <v>26.076569325715976</v>
      </c>
      <c r="Q22" s="10"/>
      <c r="R22" s="9"/>
      <c r="S22" s="2"/>
      <c r="T22" s="2"/>
      <c r="U22" s="2"/>
      <c r="V22" s="2"/>
      <c r="W22" s="2"/>
      <c r="X22" s="2"/>
    </row>
    <row r="23" spans="1:24" ht="37.5" x14ac:dyDescent="0.2">
      <c r="A23" s="90" t="s">
        <v>309</v>
      </c>
      <c r="B23" s="73">
        <v>501</v>
      </c>
      <c r="C23" s="86">
        <v>1</v>
      </c>
      <c r="D23" s="86">
        <v>3</v>
      </c>
      <c r="E23" s="107" t="s">
        <v>65</v>
      </c>
      <c r="F23" s="104" t="s">
        <v>38</v>
      </c>
      <c r="G23" s="105" t="s">
        <v>1</v>
      </c>
      <c r="H23" s="108">
        <v>19980</v>
      </c>
      <c r="I23" s="40">
        <v>200</v>
      </c>
      <c r="J23" s="87"/>
      <c r="K23" s="41">
        <f>K24</f>
        <v>384657</v>
      </c>
      <c r="L23" s="41">
        <f t="shared" ref="L23:O23" si="6">L24</f>
        <v>0</v>
      </c>
      <c r="M23" s="41">
        <f t="shared" si="6"/>
        <v>4380</v>
      </c>
      <c r="N23" s="75">
        <f t="shared" si="0"/>
        <v>1.1386767951707626</v>
      </c>
      <c r="O23" s="41">
        <f t="shared" si="6"/>
        <v>4380</v>
      </c>
      <c r="P23" s="75">
        <f t="shared" si="2"/>
        <v>1.1386767951707626</v>
      </c>
      <c r="Q23" s="10"/>
      <c r="R23" s="9"/>
      <c r="S23" s="2"/>
      <c r="T23" s="2"/>
      <c r="U23" s="2"/>
      <c r="V23" s="2"/>
      <c r="W23" s="2"/>
      <c r="X23" s="2"/>
    </row>
    <row r="24" spans="1:24" ht="56.25" x14ac:dyDescent="0.2">
      <c r="A24" s="85" t="s">
        <v>2</v>
      </c>
      <c r="B24" s="73">
        <v>501</v>
      </c>
      <c r="C24" s="86">
        <v>1</v>
      </c>
      <c r="D24" s="86">
        <v>3</v>
      </c>
      <c r="E24" s="107" t="s">
        <v>65</v>
      </c>
      <c r="F24" s="104" t="s">
        <v>38</v>
      </c>
      <c r="G24" s="105" t="s">
        <v>1</v>
      </c>
      <c r="H24" s="108">
        <v>19980</v>
      </c>
      <c r="I24" s="40">
        <v>240</v>
      </c>
      <c r="J24" s="87"/>
      <c r="K24" s="41">
        <v>384657</v>
      </c>
      <c r="L24" s="84"/>
      <c r="M24" s="41">
        <v>4380</v>
      </c>
      <c r="N24" s="75">
        <f t="shared" si="0"/>
        <v>1.1386767951707626</v>
      </c>
      <c r="O24" s="41">
        <f>M24</f>
        <v>4380</v>
      </c>
      <c r="P24" s="75">
        <f t="shared" si="2"/>
        <v>1.1386767951707626</v>
      </c>
      <c r="Q24" s="10"/>
      <c r="R24" s="9"/>
      <c r="S24" s="2"/>
      <c r="T24" s="2"/>
      <c r="U24" s="2"/>
      <c r="V24" s="2"/>
      <c r="W24" s="2"/>
      <c r="X24" s="2"/>
    </row>
    <row r="25" spans="1:24" ht="18.75" x14ac:dyDescent="0.2">
      <c r="A25" s="90" t="s">
        <v>34</v>
      </c>
      <c r="B25" s="73">
        <v>501</v>
      </c>
      <c r="C25" s="86">
        <v>4</v>
      </c>
      <c r="D25" s="52" t="s">
        <v>203</v>
      </c>
      <c r="E25" s="107"/>
      <c r="F25" s="104"/>
      <c r="G25" s="105"/>
      <c r="H25" s="108"/>
      <c r="I25" s="40"/>
      <c r="J25" s="87"/>
      <c r="K25" s="41">
        <f>K26</f>
        <v>220000</v>
      </c>
      <c r="L25" s="41">
        <f t="shared" ref="L25:M26" si="7">L26</f>
        <v>0</v>
      </c>
      <c r="M25" s="41">
        <f t="shared" si="7"/>
        <v>0</v>
      </c>
      <c r="N25" s="75">
        <f t="shared" si="0"/>
        <v>0</v>
      </c>
      <c r="O25" s="41">
        <f t="shared" ref="O25:O26" si="8">O26</f>
        <v>0</v>
      </c>
      <c r="P25" s="75">
        <f t="shared" si="2"/>
        <v>0</v>
      </c>
      <c r="Q25" s="10"/>
      <c r="R25" s="140"/>
      <c r="S25" s="2"/>
      <c r="T25" s="2"/>
      <c r="U25" s="2"/>
      <c r="V25" s="2"/>
      <c r="W25" s="2"/>
      <c r="X25" s="2"/>
    </row>
    <row r="26" spans="1:24" ht="37.5" x14ac:dyDescent="0.2">
      <c r="A26" s="90" t="s">
        <v>79</v>
      </c>
      <c r="B26" s="73">
        <v>501</v>
      </c>
      <c r="C26" s="86">
        <v>4</v>
      </c>
      <c r="D26" s="86">
        <v>12</v>
      </c>
      <c r="E26" s="107"/>
      <c r="F26" s="104"/>
      <c r="G26" s="105"/>
      <c r="H26" s="108"/>
      <c r="I26" s="40"/>
      <c r="J26" s="87"/>
      <c r="K26" s="41">
        <f>K27</f>
        <v>220000</v>
      </c>
      <c r="L26" s="41">
        <f t="shared" si="7"/>
        <v>0</v>
      </c>
      <c r="M26" s="41">
        <f t="shared" si="7"/>
        <v>0</v>
      </c>
      <c r="N26" s="75">
        <f t="shared" si="0"/>
        <v>0</v>
      </c>
      <c r="O26" s="41">
        <f t="shared" si="8"/>
        <v>0</v>
      </c>
      <c r="P26" s="75">
        <f t="shared" si="2"/>
        <v>0</v>
      </c>
      <c r="Q26" s="10"/>
      <c r="R26" s="140"/>
      <c r="S26" s="2"/>
      <c r="T26" s="2"/>
      <c r="U26" s="2"/>
      <c r="V26" s="2"/>
      <c r="W26" s="2"/>
      <c r="X26" s="2"/>
    </row>
    <row r="27" spans="1:24" ht="71.25" customHeight="1" x14ac:dyDescent="0.2">
      <c r="A27" s="90" t="s">
        <v>216</v>
      </c>
      <c r="B27" s="73">
        <v>501</v>
      </c>
      <c r="C27" s="86">
        <v>4</v>
      </c>
      <c r="D27" s="86">
        <v>12</v>
      </c>
      <c r="E27" s="114" t="s">
        <v>27</v>
      </c>
      <c r="F27" s="104">
        <v>0</v>
      </c>
      <c r="G27" s="105" t="s">
        <v>203</v>
      </c>
      <c r="H27" s="106" t="s">
        <v>114</v>
      </c>
      <c r="I27" s="40"/>
      <c r="J27" s="87"/>
      <c r="K27" s="41">
        <f>K28+K33</f>
        <v>220000</v>
      </c>
      <c r="L27" s="41">
        <f>L28+L33</f>
        <v>0</v>
      </c>
      <c r="M27" s="41">
        <f>M28+M33</f>
        <v>0</v>
      </c>
      <c r="N27" s="75">
        <f t="shared" si="0"/>
        <v>0</v>
      </c>
      <c r="O27" s="41">
        <f>O28+O33</f>
        <v>0</v>
      </c>
      <c r="P27" s="75">
        <f t="shared" si="2"/>
        <v>0</v>
      </c>
      <c r="Q27" s="10"/>
      <c r="R27" s="140"/>
      <c r="S27" s="2"/>
      <c r="T27" s="2"/>
      <c r="U27" s="2"/>
      <c r="V27" s="2"/>
      <c r="W27" s="2"/>
      <c r="X27" s="2"/>
    </row>
    <row r="28" spans="1:24" ht="112.5" x14ac:dyDescent="0.2">
      <c r="A28" s="90" t="s">
        <v>250</v>
      </c>
      <c r="B28" s="73">
        <v>501</v>
      </c>
      <c r="C28" s="86">
        <v>4</v>
      </c>
      <c r="D28" s="86">
        <v>12</v>
      </c>
      <c r="E28" s="114" t="s">
        <v>27</v>
      </c>
      <c r="F28" s="105" t="s">
        <v>53</v>
      </c>
      <c r="G28" s="105" t="s">
        <v>203</v>
      </c>
      <c r="H28" s="106" t="s">
        <v>114</v>
      </c>
      <c r="I28" s="40"/>
      <c r="J28" s="87"/>
      <c r="K28" s="41">
        <f>K29</f>
        <v>135000</v>
      </c>
      <c r="L28" s="41">
        <f t="shared" ref="L28:M31" si="9">L29</f>
        <v>0</v>
      </c>
      <c r="M28" s="41">
        <f t="shared" si="9"/>
        <v>0</v>
      </c>
      <c r="N28" s="75">
        <f t="shared" si="0"/>
        <v>0</v>
      </c>
      <c r="O28" s="41">
        <f t="shared" ref="O28:O31" si="10">O29</f>
        <v>0</v>
      </c>
      <c r="P28" s="75">
        <f t="shared" si="2"/>
        <v>0</v>
      </c>
      <c r="Q28" s="10"/>
      <c r="R28" s="140"/>
      <c r="S28" s="2"/>
      <c r="T28" s="2"/>
      <c r="U28" s="2"/>
      <c r="V28" s="2"/>
      <c r="W28" s="2"/>
      <c r="X28" s="2"/>
    </row>
    <row r="29" spans="1:24" ht="56.25" x14ac:dyDescent="0.2">
      <c r="A29" s="90" t="s">
        <v>355</v>
      </c>
      <c r="B29" s="73">
        <v>501</v>
      </c>
      <c r="C29" s="86">
        <v>4</v>
      </c>
      <c r="D29" s="86">
        <v>12</v>
      </c>
      <c r="E29" s="114" t="s">
        <v>27</v>
      </c>
      <c r="F29" s="105" t="s">
        <v>53</v>
      </c>
      <c r="G29" s="105" t="s">
        <v>120</v>
      </c>
      <c r="H29" s="106" t="s">
        <v>114</v>
      </c>
      <c r="I29" s="40"/>
      <c r="J29" s="87"/>
      <c r="K29" s="41">
        <f>K30</f>
        <v>135000</v>
      </c>
      <c r="L29" s="41">
        <f t="shared" si="9"/>
        <v>0</v>
      </c>
      <c r="M29" s="41">
        <f t="shared" si="9"/>
        <v>0</v>
      </c>
      <c r="N29" s="75">
        <f t="shared" si="0"/>
        <v>0</v>
      </c>
      <c r="O29" s="41">
        <f t="shared" si="10"/>
        <v>0</v>
      </c>
      <c r="P29" s="75">
        <f t="shared" si="2"/>
        <v>0</v>
      </c>
      <c r="Q29" s="10"/>
      <c r="R29" s="140"/>
      <c r="S29" s="2"/>
      <c r="T29" s="2"/>
      <c r="U29" s="2"/>
      <c r="V29" s="2"/>
      <c r="W29" s="2"/>
      <c r="X29" s="2"/>
    </row>
    <row r="30" spans="1:24" ht="75" x14ac:dyDescent="0.2">
      <c r="A30" s="90" t="s">
        <v>356</v>
      </c>
      <c r="B30" s="73">
        <v>501</v>
      </c>
      <c r="C30" s="86">
        <v>4</v>
      </c>
      <c r="D30" s="86">
        <v>12</v>
      </c>
      <c r="E30" s="114" t="s">
        <v>27</v>
      </c>
      <c r="F30" s="105" t="s">
        <v>53</v>
      </c>
      <c r="G30" s="105" t="s">
        <v>120</v>
      </c>
      <c r="H30" s="106" t="s">
        <v>251</v>
      </c>
      <c r="I30" s="40"/>
      <c r="J30" s="87"/>
      <c r="K30" s="41">
        <f>K31</f>
        <v>135000</v>
      </c>
      <c r="L30" s="41">
        <f t="shared" si="9"/>
        <v>0</v>
      </c>
      <c r="M30" s="41">
        <f t="shared" si="9"/>
        <v>0</v>
      </c>
      <c r="N30" s="75">
        <f t="shared" si="0"/>
        <v>0</v>
      </c>
      <c r="O30" s="41">
        <f t="shared" si="10"/>
        <v>0</v>
      </c>
      <c r="P30" s="75">
        <f t="shared" si="2"/>
        <v>0</v>
      </c>
      <c r="Q30" s="10"/>
      <c r="R30" s="140"/>
      <c r="S30" s="2"/>
      <c r="T30" s="2"/>
      <c r="U30" s="2"/>
      <c r="V30" s="2"/>
      <c r="W30" s="2"/>
      <c r="X30" s="2"/>
    </row>
    <row r="31" spans="1:24" ht="37.5" x14ac:dyDescent="0.2">
      <c r="A31" s="90" t="s">
        <v>309</v>
      </c>
      <c r="B31" s="73">
        <v>501</v>
      </c>
      <c r="C31" s="86">
        <v>4</v>
      </c>
      <c r="D31" s="86">
        <v>12</v>
      </c>
      <c r="E31" s="114" t="s">
        <v>27</v>
      </c>
      <c r="F31" s="105" t="s">
        <v>53</v>
      </c>
      <c r="G31" s="105" t="s">
        <v>120</v>
      </c>
      <c r="H31" s="106" t="s">
        <v>251</v>
      </c>
      <c r="I31" s="40">
        <v>200</v>
      </c>
      <c r="J31" s="87"/>
      <c r="K31" s="41">
        <f>K32</f>
        <v>135000</v>
      </c>
      <c r="L31" s="41">
        <f t="shared" si="9"/>
        <v>0</v>
      </c>
      <c r="M31" s="41">
        <f t="shared" si="9"/>
        <v>0</v>
      </c>
      <c r="N31" s="75">
        <f t="shared" si="0"/>
        <v>0</v>
      </c>
      <c r="O31" s="41">
        <f t="shared" si="10"/>
        <v>0</v>
      </c>
      <c r="P31" s="75">
        <f t="shared" si="2"/>
        <v>0</v>
      </c>
      <c r="Q31" s="10"/>
      <c r="R31" s="140"/>
      <c r="S31" s="2"/>
      <c r="T31" s="2"/>
      <c r="U31" s="2"/>
      <c r="V31" s="2"/>
      <c r="W31" s="2"/>
      <c r="X31" s="2"/>
    </row>
    <row r="32" spans="1:24" ht="56.25" x14ac:dyDescent="0.2">
      <c r="A32" s="85" t="s">
        <v>2</v>
      </c>
      <c r="B32" s="73">
        <v>501</v>
      </c>
      <c r="C32" s="86">
        <v>4</v>
      </c>
      <c r="D32" s="86">
        <v>12</v>
      </c>
      <c r="E32" s="114" t="s">
        <v>27</v>
      </c>
      <c r="F32" s="105" t="s">
        <v>53</v>
      </c>
      <c r="G32" s="105" t="s">
        <v>120</v>
      </c>
      <c r="H32" s="106" t="s">
        <v>251</v>
      </c>
      <c r="I32" s="40">
        <v>240</v>
      </c>
      <c r="J32" s="87"/>
      <c r="K32" s="41">
        <v>135000</v>
      </c>
      <c r="L32" s="140"/>
      <c r="M32" s="41">
        <v>0</v>
      </c>
      <c r="N32" s="75">
        <f t="shared" si="0"/>
        <v>0</v>
      </c>
      <c r="O32" s="41">
        <f>M32</f>
        <v>0</v>
      </c>
      <c r="P32" s="75">
        <f t="shared" si="2"/>
        <v>0</v>
      </c>
      <c r="Q32" s="10"/>
      <c r="R32" s="140"/>
      <c r="S32" s="2"/>
      <c r="T32" s="2"/>
      <c r="U32" s="2"/>
      <c r="V32" s="2"/>
      <c r="W32" s="2"/>
      <c r="X32" s="2"/>
    </row>
    <row r="33" spans="1:24" ht="112.5" x14ac:dyDescent="0.2">
      <c r="A33" s="90" t="s">
        <v>172</v>
      </c>
      <c r="B33" s="73">
        <v>501</v>
      </c>
      <c r="C33" s="86">
        <v>4</v>
      </c>
      <c r="D33" s="86">
        <v>12</v>
      </c>
      <c r="E33" s="114" t="s">
        <v>27</v>
      </c>
      <c r="F33" s="105" t="s">
        <v>26</v>
      </c>
      <c r="G33" s="105" t="s">
        <v>203</v>
      </c>
      <c r="H33" s="106" t="s">
        <v>114</v>
      </c>
      <c r="I33" s="40"/>
      <c r="J33" s="87"/>
      <c r="K33" s="41">
        <f>K34</f>
        <v>85000</v>
      </c>
      <c r="L33" s="41">
        <f t="shared" ref="L33:O34" si="11">L34</f>
        <v>0</v>
      </c>
      <c r="M33" s="41">
        <f t="shared" si="11"/>
        <v>0</v>
      </c>
      <c r="N33" s="75">
        <f t="shared" si="0"/>
        <v>0</v>
      </c>
      <c r="O33" s="41">
        <f t="shared" si="11"/>
        <v>0</v>
      </c>
      <c r="P33" s="75">
        <f t="shared" si="2"/>
        <v>0</v>
      </c>
      <c r="Q33" s="10"/>
      <c r="R33" s="140"/>
      <c r="S33" s="2"/>
      <c r="T33" s="2"/>
      <c r="U33" s="2"/>
      <c r="V33" s="2"/>
      <c r="W33" s="2"/>
      <c r="X33" s="2"/>
    </row>
    <row r="34" spans="1:24" ht="56.25" x14ac:dyDescent="0.2">
      <c r="A34" s="90" t="s">
        <v>246</v>
      </c>
      <c r="B34" s="73">
        <v>501</v>
      </c>
      <c r="C34" s="86">
        <v>4</v>
      </c>
      <c r="D34" s="86">
        <v>12</v>
      </c>
      <c r="E34" s="114" t="s">
        <v>27</v>
      </c>
      <c r="F34" s="105" t="s">
        <v>26</v>
      </c>
      <c r="G34" s="105" t="s">
        <v>120</v>
      </c>
      <c r="H34" s="106" t="s">
        <v>114</v>
      </c>
      <c r="I34" s="40"/>
      <c r="J34" s="87"/>
      <c r="K34" s="41">
        <f>K35</f>
        <v>85000</v>
      </c>
      <c r="L34" s="41">
        <f t="shared" si="11"/>
        <v>0</v>
      </c>
      <c r="M34" s="41">
        <f t="shared" si="11"/>
        <v>0</v>
      </c>
      <c r="N34" s="75">
        <f t="shared" si="0"/>
        <v>0</v>
      </c>
      <c r="O34" s="41">
        <f t="shared" si="11"/>
        <v>0</v>
      </c>
      <c r="P34" s="75"/>
      <c r="Q34" s="10"/>
      <c r="R34" s="140"/>
      <c r="S34" s="2"/>
      <c r="T34" s="2"/>
      <c r="U34" s="2"/>
      <c r="V34" s="2"/>
      <c r="W34" s="2"/>
      <c r="X34" s="2"/>
    </row>
    <row r="35" spans="1:24" ht="93.75" x14ac:dyDescent="0.2">
      <c r="A35" s="90" t="s">
        <v>357</v>
      </c>
      <c r="B35" s="73">
        <v>501</v>
      </c>
      <c r="C35" s="86">
        <v>4</v>
      </c>
      <c r="D35" s="86">
        <v>12</v>
      </c>
      <c r="E35" s="114" t="s">
        <v>27</v>
      </c>
      <c r="F35" s="105" t="s">
        <v>26</v>
      </c>
      <c r="G35" s="105" t="s">
        <v>120</v>
      </c>
      <c r="H35" s="106" t="s">
        <v>248</v>
      </c>
      <c r="I35" s="40"/>
      <c r="J35" s="87"/>
      <c r="K35" s="41">
        <f>K36</f>
        <v>85000</v>
      </c>
      <c r="L35" s="41">
        <f t="shared" ref="L35:M36" si="12">L36</f>
        <v>0</v>
      </c>
      <c r="M35" s="41">
        <f t="shared" si="12"/>
        <v>0</v>
      </c>
      <c r="N35" s="75">
        <f t="shared" si="0"/>
        <v>0</v>
      </c>
      <c r="O35" s="41">
        <f t="shared" ref="O35:O36" si="13">O36</f>
        <v>0</v>
      </c>
      <c r="P35" s="75">
        <f t="shared" si="2"/>
        <v>0</v>
      </c>
      <c r="Q35" s="10"/>
      <c r="R35" s="140"/>
      <c r="S35" s="2"/>
      <c r="T35" s="2"/>
      <c r="U35" s="2"/>
      <c r="V35" s="2"/>
      <c r="W35" s="2"/>
      <c r="X35" s="2"/>
    </row>
    <row r="36" spans="1:24" ht="37.5" x14ac:dyDescent="0.2">
      <c r="A36" s="90" t="s">
        <v>309</v>
      </c>
      <c r="B36" s="73">
        <v>501</v>
      </c>
      <c r="C36" s="86">
        <v>4</v>
      </c>
      <c r="D36" s="86">
        <v>12</v>
      </c>
      <c r="E36" s="114" t="s">
        <v>27</v>
      </c>
      <c r="F36" s="105" t="s">
        <v>26</v>
      </c>
      <c r="G36" s="105" t="s">
        <v>120</v>
      </c>
      <c r="H36" s="106" t="s">
        <v>248</v>
      </c>
      <c r="I36" s="40">
        <v>200</v>
      </c>
      <c r="J36" s="87"/>
      <c r="K36" s="41">
        <f>K37</f>
        <v>85000</v>
      </c>
      <c r="L36" s="41">
        <f t="shared" si="12"/>
        <v>0</v>
      </c>
      <c r="M36" s="41">
        <f t="shared" si="12"/>
        <v>0</v>
      </c>
      <c r="N36" s="75">
        <f t="shared" si="0"/>
        <v>0</v>
      </c>
      <c r="O36" s="41">
        <f t="shared" si="13"/>
        <v>0</v>
      </c>
      <c r="P36" s="75">
        <f t="shared" si="2"/>
        <v>0</v>
      </c>
      <c r="Q36" s="10"/>
      <c r="R36" s="140"/>
      <c r="S36" s="2"/>
      <c r="T36" s="2"/>
      <c r="U36" s="2"/>
      <c r="V36" s="2"/>
      <c r="W36" s="2"/>
      <c r="X36" s="2"/>
    </row>
    <row r="37" spans="1:24" ht="56.25" x14ac:dyDescent="0.2">
      <c r="A37" s="85" t="s">
        <v>2</v>
      </c>
      <c r="B37" s="73">
        <v>501</v>
      </c>
      <c r="C37" s="86">
        <v>4</v>
      </c>
      <c r="D37" s="86">
        <v>12</v>
      </c>
      <c r="E37" s="114" t="s">
        <v>27</v>
      </c>
      <c r="F37" s="105" t="s">
        <v>26</v>
      </c>
      <c r="G37" s="105" t="s">
        <v>120</v>
      </c>
      <c r="H37" s="106" t="s">
        <v>248</v>
      </c>
      <c r="I37" s="40">
        <v>240</v>
      </c>
      <c r="J37" s="87"/>
      <c r="K37" s="41">
        <v>85000</v>
      </c>
      <c r="L37" s="140"/>
      <c r="M37" s="41">
        <v>0</v>
      </c>
      <c r="N37" s="75">
        <f t="shared" si="0"/>
        <v>0</v>
      </c>
      <c r="O37" s="41">
        <f>M37</f>
        <v>0</v>
      </c>
      <c r="P37" s="75">
        <f t="shared" si="2"/>
        <v>0</v>
      </c>
      <c r="Q37" s="10"/>
      <c r="R37" s="140"/>
      <c r="S37" s="2"/>
      <c r="T37" s="2"/>
      <c r="U37" s="2"/>
      <c r="V37" s="2"/>
      <c r="W37" s="2"/>
      <c r="X37" s="2"/>
    </row>
    <row r="38" spans="1:24" ht="18.75" x14ac:dyDescent="0.2">
      <c r="A38" s="90" t="s">
        <v>77</v>
      </c>
      <c r="B38" s="73">
        <v>501</v>
      </c>
      <c r="C38" s="86">
        <v>5</v>
      </c>
      <c r="D38" s="86">
        <v>0</v>
      </c>
      <c r="E38" s="114"/>
      <c r="F38" s="105"/>
      <c r="G38" s="105"/>
      <c r="H38" s="106"/>
      <c r="I38" s="40"/>
      <c r="J38" s="87"/>
      <c r="K38" s="41">
        <f t="shared" ref="K38:K44" si="14">K39</f>
        <v>27000</v>
      </c>
      <c r="L38" s="41">
        <f t="shared" ref="L38:O44" si="15">L39</f>
        <v>0</v>
      </c>
      <c r="M38" s="41">
        <f t="shared" si="15"/>
        <v>0</v>
      </c>
      <c r="N38" s="75">
        <f t="shared" si="0"/>
        <v>0</v>
      </c>
      <c r="O38" s="41">
        <f t="shared" si="15"/>
        <v>0</v>
      </c>
      <c r="P38" s="75">
        <f t="shared" si="2"/>
        <v>0</v>
      </c>
      <c r="Q38" s="10"/>
      <c r="R38" s="140"/>
      <c r="S38" s="2"/>
      <c r="T38" s="2"/>
      <c r="U38" s="2"/>
      <c r="V38" s="2"/>
      <c r="W38" s="2"/>
      <c r="X38" s="2"/>
    </row>
    <row r="39" spans="1:24" ht="18.75" x14ac:dyDescent="0.2">
      <c r="A39" s="90" t="s">
        <v>76</v>
      </c>
      <c r="B39" s="73">
        <v>501</v>
      </c>
      <c r="C39" s="86">
        <v>5</v>
      </c>
      <c r="D39" s="86">
        <v>1</v>
      </c>
      <c r="E39" s="114"/>
      <c r="F39" s="105"/>
      <c r="G39" s="105"/>
      <c r="H39" s="106"/>
      <c r="I39" s="40"/>
      <c r="J39" s="87"/>
      <c r="K39" s="41">
        <f t="shared" si="14"/>
        <v>27000</v>
      </c>
      <c r="L39" s="41">
        <f t="shared" si="15"/>
        <v>0</v>
      </c>
      <c r="M39" s="41">
        <f t="shared" si="15"/>
        <v>0</v>
      </c>
      <c r="N39" s="75">
        <f t="shared" si="0"/>
        <v>0</v>
      </c>
      <c r="O39" s="41">
        <f t="shared" si="15"/>
        <v>0</v>
      </c>
      <c r="P39" s="75">
        <f t="shared" si="2"/>
        <v>0</v>
      </c>
      <c r="Q39" s="10"/>
      <c r="R39" s="140"/>
      <c r="S39" s="2"/>
      <c r="T39" s="2"/>
      <c r="U39" s="2"/>
      <c r="V39" s="2"/>
      <c r="W39" s="2"/>
      <c r="X39" s="2"/>
    </row>
    <row r="40" spans="1:24" ht="73.5" customHeight="1" x14ac:dyDescent="0.2">
      <c r="A40" s="90" t="s">
        <v>216</v>
      </c>
      <c r="B40" s="73">
        <v>501</v>
      </c>
      <c r="C40" s="86">
        <v>5</v>
      </c>
      <c r="D40" s="86">
        <v>1</v>
      </c>
      <c r="E40" s="114" t="s">
        <v>27</v>
      </c>
      <c r="F40" s="105" t="s">
        <v>204</v>
      </c>
      <c r="G40" s="105" t="s">
        <v>203</v>
      </c>
      <c r="H40" s="106" t="s">
        <v>114</v>
      </c>
      <c r="I40" s="40"/>
      <c r="J40" s="87"/>
      <c r="K40" s="41">
        <f t="shared" si="14"/>
        <v>27000</v>
      </c>
      <c r="L40" s="41">
        <f t="shared" si="15"/>
        <v>0</v>
      </c>
      <c r="M40" s="41">
        <f t="shared" si="15"/>
        <v>0</v>
      </c>
      <c r="N40" s="75">
        <f t="shared" si="0"/>
        <v>0</v>
      </c>
      <c r="O40" s="41">
        <f t="shared" si="15"/>
        <v>0</v>
      </c>
      <c r="P40" s="75">
        <f t="shared" si="2"/>
        <v>0</v>
      </c>
      <c r="Q40" s="10"/>
      <c r="R40" s="140"/>
      <c r="S40" s="2"/>
      <c r="T40" s="2"/>
      <c r="U40" s="2"/>
      <c r="V40" s="2"/>
      <c r="W40" s="2"/>
      <c r="X40" s="2"/>
    </row>
    <row r="41" spans="1:24" ht="112.5" x14ac:dyDescent="0.2">
      <c r="A41" s="90" t="s">
        <v>172</v>
      </c>
      <c r="B41" s="73">
        <v>501</v>
      </c>
      <c r="C41" s="86">
        <v>5</v>
      </c>
      <c r="D41" s="86">
        <v>1</v>
      </c>
      <c r="E41" s="114" t="s">
        <v>27</v>
      </c>
      <c r="F41" s="105" t="s">
        <v>26</v>
      </c>
      <c r="G41" s="105" t="s">
        <v>203</v>
      </c>
      <c r="H41" s="106" t="s">
        <v>114</v>
      </c>
      <c r="I41" s="40"/>
      <c r="J41" s="87"/>
      <c r="K41" s="41">
        <f t="shared" si="14"/>
        <v>27000</v>
      </c>
      <c r="L41" s="41">
        <f t="shared" si="15"/>
        <v>0</v>
      </c>
      <c r="M41" s="41">
        <f t="shared" si="15"/>
        <v>0</v>
      </c>
      <c r="N41" s="75">
        <f t="shared" si="0"/>
        <v>0</v>
      </c>
      <c r="O41" s="41">
        <f t="shared" si="15"/>
        <v>0</v>
      </c>
      <c r="P41" s="75">
        <f t="shared" si="2"/>
        <v>0</v>
      </c>
      <c r="Q41" s="10"/>
      <c r="R41" s="140"/>
      <c r="S41" s="2"/>
      <c r="T41" s="2"/>
      <c r="U41" s="2"/>
      <c r="V41" s="2"/>
      <c r="W41" s="2"/>
      <c r="X41" s="2"/>
    </row>
    <row r="42" spans="1:24" ht="56.25" x14ac:dyDescent="0.2">
      <c r="A42" s="90" t="s">
        <v>246</v>
      </c>
      <c r="B42" s="73">
        <v>501</v>
      </c>
      <c r="C42" s="86">
        <v>5</v>
      </c>
      <c r="D42" s="86">
        <v>1</v>
      </c>
      <c r="E42" s="114" t="s">
        <v>27</v>
      </c>
      <c r="F42" s="105" t="s">
        <v>26</v>
      </c>
      <c r="G42" s="105" t="s">
        <v>120</v>
      </c>
      <c r="H42" s="106" t="s">
        <v>114</v>
      </c>
      <c r="I42" s="40"/>
      <c r="J42" s="87"/>
      <c r="K42" s="41">
        <f t="shared" si="14"/>
        <v>27000</v>
      </c>
      <c r="L42" s="41">
        <f t="shared" si="15"/>
        <v>0</v>
      </c>
      <c r="M42" s="41">
        <f t="shared" si="15"/>
        <v>0</v>
      </c>
      <c r="N42" s="75">
        <f t="shared" si="0"/>
        <v>0</v>
      </c>
      <c r="O42" s="41">
        <f t="shared" si="15"/>
        <v>0</v>
      </c>
      <c r="P42" s="75">
        <f t="shared" si="2"/>
        <v>0</v>
      </c>
      <c r="Q42" s="10"/>
      <c r="R42" s="140"/>
      <c r="S42" s="2"/>
      <c r="T42" s="2"/>
      <c r="U42" s="2"/>
      <c r="V42" s="2"/>
      <c r="W42" s="2"/>
      <c r="X42" s="2"/>
    </row>
    <row r="43" spans="1:24" ht="56.25" x14ac:dyDescent="0.2">
      <c r="A43" s="90" t="s">
        <v>255</v>
      </c>
      <c r="B43" s="73">
        <v>501</v>
      </c>
      <c r="C43" s="86">
        <v>5</v>
      </c>
      <c r="D43" s="86">
        <v>1</v>
      </c>
      <c r="E43" s="114" t="s">
        <v>27</v>
      </c>
      <c r="F43" s="105" t="s">
        <v>26</v>
      </c>
      <c r="G43" s="105" t="s">
        <v>120</v>
      </c>
      <c r="H43" s="106" t="s">
        <v>253</v>
      </c>
      <c r="I43" s="40"/>
      <c r="J43" s="87"/>
      <c r="K43" s="41">
        <f t="shared" si="14"/>
        <v>27000</v>
      </c>
      <c r="L43" s="41">
        <f t="shared" si="15"/>
        <v>0</v>
      </c>
      <c r="M43" s="41">
        <f t="shared" si="15"/>
        <v>0</v>
      </c>
      <c r="N43" s="75">
        <f t="shared" si="0"/>
        <v>0</v>
      </c>
      <c r="O43" s="41">
        <f t="shared" si="15"/>
        <v>0</v>
      </c>
      <c r="P43" s="75">
        <f t="shared" si="2"/>
        <v>0</v>
      </c>
      <c r="Q43" s="10"/>
      <c r="R43" s="140"/>
      <c r="S43" s="2"/>
      <c r="T43" s="2"/>
      <c r="U43" s="2"/>
      <c r="V43" s="2"/>
      <c r="W43" s="2"/>
      <c r="X43" s="2"/>
    </row>
    <row r="44" spans="1:24" ht="37.5" x14ac:dyDescent="0.2">
      <c r="A44" s="90" t="s">
        <v>309</v>
      </c>
      <c r="B44" s="73">
        <v>501</v>
      </c>
      <c r="C44" s="86">
        <v>5</v>
      </c>
      <c r="D44" s="86">
        <v>1</v>
      </c>
      <c r="E44" s="114" t="s">
        <v>27</v>
      </c>
      <c r="F44" s="105" t="s">
        <v>26</v>
      </c>
      <c r="G44" s="105" t="s">
        <v>120</v>
      </c>
      <c r="H44" s="106" t="s">
        <v>253</v>
      </c>
      <c r="I44" s="40">
        <v>200</v>
      </c>
      <c r="J44" s="87"/>
      <c r="K44" s="41">
        <f t="shared" si="14"/>
        <v>27000</v>
      </c>
      <c r="L44" s="41">
        <f t="shared" si="15"/>
        <v>0</v>
      </c>
      <c r="M44" s="41">
        <f t="shared" si="15"/>
        <v>0</v>
      </c>
      <c r="N44" s="75">
        <f t="shared" si="0"/>
        <v>0</v>
      </c>
      <c r="O44" s="41">
        <f t="shared" si="15"/>
        <v>0</v>
      </c>
      <c r="P44" s="75">
        <f t="shared" si="2"/>
        <v>0</v>
      </c>
      <c r="Q44" s="10"/>
      <c r="R44" s="140"/>
      <c r="S44" s="2"/>
      <c r="T44" s="2"/>
      <c r="U44" s="2"/>
      <c r="V44" s="2"/>
      <c r="W44" s="2"/>
      <c r="X44" s="2"/>
    </row>
    <row r="45" spans="1:24" ht="56.25" x14ac:dyDescent="0.2">
      <c r="A45" s="85" t="s">
        <v>2</v>
      </c>
      <c r="B45" s="73">
        <v>501</v>
      </c>
      <c r="C45" s="86">
        <v>5</v>
      </c>
      <c r="D45" s="86">
        <v>1</v>
      </c>
      <c r="E45" s="114" t="s">
        <v>27</v>
      </c>
      <c r="F45" s="105" t="s">
        <v>26</v>
      </c>
      <c r="G45" s="105" t="s">
        <v>120</v>
      </c>
      <c r="H45" s="106" t="s">
        <v>253</v>
      </c>
      <c r="I45" s="40">
        <v>240</v>
      </c>
      <c r="J45" s="87"/>
      <c r="K45" s="41">
        <v>27000</v>
      </c>
      <c r="L45" s="140"/>
      <c r="M45" s="41">
        <v>0</v>
      </c>
      <c r="N45" s="75">
        <f t="shared" si="0"/>
        <v>0</v>
      </c>
      <c r="O45" s="41">
        <f>M45</f>
        <v>0</v>
      </c>
      <c r="P45" s="75">
        <f t="shared" si="2"/>
        <v>0</v>
      </c>
      <c r="Q45" s="10"/>
      <c r="R45" s="140"/>
      <c r="S45" s="2"/>
      <c r="T45" s="2"/>
      <c r="U45" s="2"/>
      <c r="V45" s="2"/>
      <c r="W45" s="2"/>
      <c r="X45" s="2"/>
    </row>
    <row r="46" spans="1:24" ht="37.5" x14ac:dyDescent="0.2">
      <c r="A46" s="85" t="s">
        <v>86</v>
      </c>
      <c r="B46" s="73">
        <v>502</v>
      </c>
      <c r="C46" s="52"/>
      <c r="D46" s="52"/>
      <c r="E46" s="113"/>
      <c r="F46" s="105"/>
      <c r="G46" s="105"/>
      <c r="H46" s="106"/>
      <c r="I46" s="52"/>
      <c r="J46" s="87"/>
      <c r="K46" s="12">
        <f>K47+K125+K149+K206+K265+K336+K375</f>
        <v>79583834.989999995</v>
      </c>
      <c r="L46" s="12" t="e">
        <f>L47+L125+L149+L206+L265+L336+L375</f>
        <v>#REF!</v>
      </c>
      <c r="M46" s="12">
        <f>M47+M125+M149+M206+M265+M336+M375</f>
        <v>17478198.649999999</v>
      </c>
      <c r="N46" s="75">
        <f t="shared" si="0"/>
        <v>21.961995991015261</v>
      </c>
      <c r="O46" s="12">
        <f>O47+O125+O149+O206+O265+O336+O375</f>
        <v>17478198.649999999</v>
      </c>
      <c r="P46" s="75">
        <f t="shared" si="2"/>
        <v>21.961995991015261</v>
      </c>
      <c r="Q46" s="10"/>
      <c r="R46" s="9"/>
      <c r="S46" s="2"/>
      <c r="T46" s="2"/>
      <c r="U46" s="2"/>
      <c r="V46" s="2"/>
      <c r="W46" s="2"/>
      <c r="X46" s="2"/>
    </row>
    <row r="47" spans="1:24" ht="18.75" x14ac:dyDescent="0.2">
      <c r="A47" s="85" t="s">
        <v>36</v>
      </c>
      <c r="B47" s="73">
        <v>502</v>
      </c>
      <c r="C47" s="52" t="s">
        <v>1</v>
      </c>
      <c r="D47" s="52" t="s">
        <v>203</v>
      </c>
      <c r="E47" s="113"/>
      <c r="F47" s="105"/>
      <c r="G47" s="105"/>
      <c r="H47" s="106"/>
      <c r="I47" s="52"/>
      <c r="J47" s="87"/>
      <c r="K47" s="41">
        <f>K48+K55+K62+K69+K76</f>
        <v>51383820.099999994</v>
      </c>
      <c r="L47" s="41" t="e">
        <f>L48+L55+L62+#REF!++L69+L76</f>
        <v>#REF!</v>
      </c>
      <c r="M47" s="41">
        <f>M48+M55+M62++M69+M76</f>
        <v>13444108.860000001</v>
      </c>
      <c r="N47" s="75">
        <f t="shared" si="0"/>
        <v>26.164089851311001</v>
      </c>
      <c r="O47" s="41">
        <f>O48+O55+O62++O69+O76</f>
        <v>13444108.860000001</v>
      </c>
      <c r="P47" s="75">
        <f t="shared" si="2"/>
        <v>26.164089851311001</v>
      </c>
      <c r="Q47" s="10"/>
      <c r="R47" s="9"/>
      <c r="S47" s="2"/>
      <c r="T47" s="2"/>
      <c r="U47" s="2"/>
      <c r="V47" s="2"/>
      <c r="W47" s="2"/>
      <c r="X47" s="2"/>
    </row>
    <row r="48" spans="1:24" ht="56.25" x14ac:dyDescent="0.2">
      <c r="A48" s="85" t="s">
        <v>85</v>
      </c>
      <c r="B48" s="73">
        <v>502</v>
      </c>
      <c r="C48" s="52" t="s">
        <v>1</v>
      </c>
      <c r="D48" s="52" t="s">
        <v>27</v>
      </c>
      <c r="E48" s="113"/>
      <c r="F48" s="105"/>
      <c r="G48" s="105"/>
      <c r="H48" s="106"/>
      <c r="I48" s="52"/>
      <c r="J48" s="87"/>
      <c r="K48" s="41">
        <f t="shared" ref="K48:K53" si="16">K49</f>
        <v>2455599.13</v>
      </c>
      <c r="L48" s="41">
        <f t="shared" ref="L48:O53" si="17">L49</f>
        <v>0</v>
      </c>
      <c r="M48" s="41">
        <f t="shared" si="17"/>
        <v>1009533.57</v>
      </c>
      <c r="N48" s="75">
        <f t="shared" si="0"/>
        <v>41.111497298828247</v>
      </c>
      <c r="O48" s="41">
        <f t="shared" si="17"/>
        <v>1009533.57</v>
      </c>
      <c r="P48" s="75">
        <f t="shared" si="2"/>
        <v>41.111497298828247</v>
      </c>
      <c r="Q48" s="10"/>
      <c r="R48" s="9"/>
      <c r="S48" s="2"/>
      <c r="T48" s="2"/>
      <c r="U48" s="2"/>
      <c r="V48" s="2"/>
      <c r="W48" s="2"/>
      <c r="X48" s="2"/>
    </row>
    <row r="49" spans="1:25" ht="72" customHeight="1" x14ac:dyDescent="0.2">
      <c r="A49" s="90" t="s">
        <v>216</v>
      </c>
      <c r="B49" s="73">
        <v>502</v>
      </c>
      <c r="C49" s="52" t="s">
        <v>1</v>
      </c>
      <c r="D49" s="52" t="s">
        <v>27</v>
      </c>
      <c r="E49" s="114" t="s">
        <v>27</v>
      </c>
      <c r="F49" s="105" t="s">
        <v>204</v>
      </c>
      <c r="G49" s="105" t="s">
        <v>203</v>
      </c>
      <c r="H49" s="106" t="s">
        <v>114</v>
      </c>
      <c r="I49" s="52"/>
      <c r="J49" s="87"/>
      <c r="K49" s="41">
        <f t="shared" si="16"/>
        <v>2455599.13</v>
      </c>
      <c r="L49" s="41">
        <f t="shared" si="17"/>
        <v>0</v>
      </c>
      <c r="M49" s="41">
        <f t="shared" si="17"/>
        <v>1009533.57</v>
      </c>
      <c r="N49" s="75">
        <f t="shared" si="0"/>
        <v>41.111497298828247</v>
      </c>
      <c r="O49" s="41">
        <f t="shared" si="17"/>
        <v>1009533.57</v>
      </c>
      <c r="P49" s="75">
        <f t="shared" si="2"/>
        <v>41.111497298828247</v>
      </c>
      <c r="Q49" s="10"/>
      <c r="R49" s="9"/>
      <c r="S49" s="2"/>
      <c r="T49" s="2"/>
      <c r="U49" s="2"/>
      <c r="V49" s="2"/>
      <c r="W49" s="2"/>
      <c r="X49" s="2"/>
    </row>
    <row r="50" spans="1:25" ht="112.5" x14ac:dyDescent="0.2">
      <c r="A50" s="90" t="s">
        <v>172</v>
      </c>
      <c r="B50" s="73">
        <v>502</v>
      </c>
      <c r="C50" s="86">
        <v>1</v>
      </c>
      <c r="D50" s="86">
        <v>2</v>
      </c>
      <c r="E50" s="107" t="s">
        <v>27</v>
      </c>
      <c r="F50" s="104">
        <v>8</v>
      </c>
      <c r="G50" s="105" t="s">
        <v>203</v>
      </c>
      <c r="H50" s="106" t="s">
        <v>114</v>
      </c>
      <c r="I50" s="40"/>
      <c r="J50" s="87"/>
      <c r="K50" s="41">
        <f t="shared" si="16"/>
        <v>2455599.13</v>
      </c>
      <c r="L50" s="41">
        <f t="shared" si="17"/>
        <v>0</v>
      </c>
      <c r="M50" s="41">
        <f t="shared" si="17"/>
        <v>1009533.57</v>
      </c>
      <c r="N50" s="75">
        <f t="shared" si="0"/>
        <v>41.111497298828247</v>
      </c>
      <c r="O50" s="41">
        <f t="shared" si="17"/>
        <v>1009533.57</v>
      </c>
      <c r="P50" s="75">
        <f t="shared" si="2"/>
        <v>41.111497298828247</v>
      </c>
      <c r="Q50" s="10"/>
      <c r="R50" s="9"/>
      <c r="S50" s="2"/>
      <c r="T50" s="2"/>
      <c r="U50" s="2"/>
      <c r="V50" s="2"/>
      <c r="W50" s="2"/>
      <c r="X50" s="2"/>
    </row>
    <row r="51" spans="1:25" ht="53.25" customHeight="1" x14ac:dyDescent="0.2">
      <c r="A51" s="90" t="s">
        <v>244</v>
      </c>
      <c r="B51" s="73">
        <v>502</v>
      </c>
      <c r="C51" s="86">
        <v>1</v>
      </c>
      <c r="D51" s="86">
        <v>2</v>
      </c>
      <c r="E51" s="113" t="s">
        <v>27</v>
      </c>
      <c r="F51" s="104">
        <v>8</v>
      </c>
      <c r="G51" s="105" t="s">
        <v>1</v>
      </c>
      <c r="H51" s="106" t="s">
        <v>114</v>
      </c>
      <c r="I51" s="40"/>
      <c r="J51" s="87"/>
      <c r="K51" s="41">
        <f t="shared" si="16"/>
        <v>2455599.13</v>
      </c>
      <c r="L51" s="41">
        <f t="shared" si="17"/>
        <v>0</v>
      </c>
      <c r="M51" s="41">
        <f t="shared" si="17"/>
        <v>1009533.57</v>
      </c>
      <c r="N51" s="75">
        <f t="shared" si="0"/>
        <v>41.111497298828247</v>
      </c>
      <c r="O51" s="41">
        <f t="shared" si="17"/>
        <v>1009533.57</v>
      </c>
      <c r="P51" s="75">
        <f t="shared" si="2"/>
        <v>41.111497298828247</v>
      </c>
      <c r="Q51" s="10"/>
      <c r="R51" s="66"/>
      <c r="S51" s="2"/>
      <c r="T51" s="2"/>
      <c r="U51" s="2"/>
      <c r="V51" s="2"/>
      <c r="W51" s="2"/>
      <c r="X51" s="2"/>
    </row>
    <row r="52" spans="1:25" ht="56.25" x14ac:dyDescent="0.2">
      <c r="A52" s="85" t="s">
        <v>19</v>
      </c>
      <c r="B52" s="73">
        <v>502</v>
      </c>
      <c r="C52" s="86">
        <v>1</v>
      </c>
      <c r="D52" s="86">
        <v>2</v>
      </c>
      <c r="E52" s="107" t="s">
        <v>27</v>
      </c>
      <c r="F52" s="104">
        <v>8</v>
      </c>
      <c r="G52" s="105" t="s">
        <v>1</v>
      </c>
      <c r="H52" s="106" t="s">
        <v>150</v>
      </c>
      <c r="I52" s="40"/>
      <c r="J52" s="87"/>
      <c r="K52" s="41">
        <f t="shared" si="16"/>
        <v>2455599.13</v>
      </c>
      <c r="L52" s="41">
        <f t="shared" si="17"/>
        <v>0</v>
      </c>
      <c r="M52" s="41">
        <f t="shared" si="17"/>
        <v>1009533.57</v>
      </c>
      <c r="N52" s="75">
        <f t="shared" si="0"/>
        <v>41.111497298828247</v>
      </c>
      <c r="O52" s="41">
        <f t="shared" si="17"/>
        <v>1009533.57</v>
      </c>
      <c r="P52" s="75">
        <f t="shared" si="2"/>
        <v>41.111497298828247</v>
      </c>
      <c r="Q52" s="10"/>
      <c r="R52" s="9"/>
      <c r="S52" s="2"/>
      <c r="T52" s="2"/>
      <c r="U52" s="2"/>
      <c r="V52" s="2"/>
      <c r="W52" s="2"/>
      <c r="X52" s="2"/>
    </row>
    <row r="53" spans="1:25" ht="93.75" x14ac:dyDescent="0.2">
      <c r="A53" s="90" t="s">
        <v>188</v>
      </c>
      <c r="B53" s="73">
        <v>502</v>
      </c>
      <c r="C53" s="86">
        <v>1</v>
      </c>
      <c r="D53" s="86">
        <v>2</v>
      </c>
      <c r="E53" s="107" t="s">
        <v>27</v>
      </c>
      <c r="F53" s="104">
        <v>8</v>
      </c>
      <c r="G53" s="105" t="s">
        <v>1</v>
      </c>
      <c r="H53" s="108">
        <v>19980</v>
      </c>
      <c r="I53" s="40">
        <v>100</v>
      </c>
      <c r="J53" s="87"/>
      <c r="K53" s="41">
        <f t="shared" si="16"/>
        <v>2455599.13</v>
      </c>
      <c r="L53" s="41">
        <f t="shared" si="17"/>
        <v>0</v>
      </c>
      <c r="M53" s="41">
        <f t="shared" si="17"/>
        <v>1009533.57</v>
      </c>
      <c r="N53" s="75">
        <f t="shared" si="0"/>
        <v>41.111497298828247</v>
      </c>
      <c r="O53" s="41">
        <f t="shared" si="17"/>
        <v>1009533.57</v>
      </c>
      <c r="P53" s="75">
        <f t="shared" si="2"/>
        <v>41.111497298828247</v>
      </c>
      <c r="Q53" s="10"/>
      <c r="R53" s="9"/>
      <c r="S53" s="2"/>
      <c r="T53" s="2"/>
      <c r="U53" s="2"/>
      <c r="V53" s="2"/>
      <c r="W53" s="2"/>
      <c r="X53" s="2"/>
    </row>
    <row r="54" spans="1:25" ht="37.5" x14ac:dyDescent="0.2">
      <c r="A54" s="85" t="s">
        <v>18</v>
      </c>
      <c r="B54" s="73">
        <v>502</v>
      </c>
      <c r="C54" s="88">
        <v>1</v>
      </c>
      <c r="D54" s="88">
        <v>2</v>
      </c>
      <c r="E54" s="109" t="s">
        <v>27</v>
      </c>
      <c r="F54" s="110">
        <v>8</v>
      </c>
      <c r="G54" s="105" t="s">
        <v>1</v>
      </c>
      <c r="H54" s="112">
        <v>19980</v>
      </c>
      <c r="I54" s="73">
        <v>120</v>
      </c>
      <c r="J54" s="89"/>
      <c r="K54" s="74">
        <v>2455599.13</v>
      </c>
      <c r="L54" s="34"/>
      <c r="M54" s="35">
        <v>1009533.57</v>
      </c>
      <c r="N54" s="75">
        <f t="shared" si="0"/>
        <v>41.111497298828247</v>
      </c>
      <c r="O54" s="35">
        <f>M54</f>
        <v>1009533.57</v>
      </c>
      <c r="P54" s="75">
        <f t="shared" si="2"/>
        <v>41.111497298828247</v>
      </c>
      <c r="Q54" s="10"/>
      <c r="R54" s="9"/>
      <c r="S54" s="2"/>
      <c r="T54" s="2"/>
      <c r="U54" s="2"/>
      <c r="V54" s="2"/>
      <c r="W54" s="2"/>
      <c r="X54" s="2"/>
    </row>
    <row r="55" spans="1:25" ht="75" x14ac:dyDescent="0.2">
      <c r="A55" s="85" t="s">
        <v>84</v>
      </c>
      <c r="B55" s="73">
        <v>502</v>
      </c>
      <c r="C55" s="88">
        <v>1</v>
      </c>
      <c r="D55" s="88">
        <v>4</v>
      </c>
      <c r="E55" s="115"/>
      <c r="F55" s="111"/>
      <c r="G55" s="111"/>
      <c r="H55" s="116"/>
      <c r="I55" s="76"/>
      <c r="J55" s="89"/>
      <c r="K55" s="74">
        <f t="shared" ref="K55:K60" si="18">K56</f>
        <v>23636841.09</v>
      </c>
      <c r="L55" s="74" t="e">
        <f t="shared" ref="L55:O55" si="19">L56</f>
        <v>#REF!</v>
      </c>
      <c r="M55" s="74">
        <f t="shared" si="19"/>
        <v>6455426.6900000004</v>
      </c>
      <c r="N55" s="75">
        <f t="shared" si="0"/>
        <v>27.310868933036435</v>
      </c>
      <c r="O55" s="74">
        <f t="shared" si="19"/>
        <v>6455426.6900000004</v>
      </c>
      <c r="P55" s="75">
        <f t="shared" si="2"/>
        <v>27.310868933036435</v>
      </c>
      <c r="Q55" s="10"/>
      <c r="R55" s="9"/>
      <c r="S55" s="2"/>
      <c r="T55" s="2"/>
      <c r="U55" s="2"/>
      <c r="V55" s="2"/>
      <c r="W55" s="2"/>
      <c r="X55" s="2"/>
      <c r="Y55" s="1">
        <v>382</v>
      </c>
    </row>
    <row r="56" spans="1:25" ht="71.25" customHeight="1" x14ac:dyDescent="0.2">
      <c r="A56" s="90" t="s">
        <v>216</v>
      </c>
      <c r="B56" s="73">
        <v>502</v>
      </c>
      <c r="C56" s="86">
        <v>1</v>
      </c>
      <c r="D56" s="86">
        <v>4</v>
      </c>
      <c r="E56" s="107" t="s">
        <v>27</v>
      </c>
      <c r="F56" s="104">
        <v>0</v>
      </c>
      <c r="G56" s="105" t="s">
        <v>203</v>
      </c>
      <c r="H56" s="106" t="s">
        <v>114</v>
      </c>
      <c r="I56" s="40"/>
      <c r="J56" s="87"/>
      <c r="K56" s="41">
        <f t="shared" si="18"/>
        <v>23636841.09</v>
      </c>
      <c r="L56" s="41" t="e">
        <f t="shared" ref="L56:O58" si="20">L57</f>
        <v>#REF!</v>
      </c>
      <c r="M56" s="41">
        <f t="shared" si="20"/>
        <v>6455426.6900000004</v>
      </c>
      <c r="N56" s="75">
        <f t="shared" si="0"/>
        <v>27.310868933036435</v>
      </c>
      <c r="O56" s="41">
        <f t="shared" si="20"/>
        <v>6455426.6900000004</v>
      </c>
      <c r="P56" s="75">
        <f t="shared" si="2"/>
        <v>27.310868933036435</v>
      </c>
      <c r="Q56" s="10"/>
      <c r="R56" s="9"/>
      <c r="S56" s="2"/>
      <c r="T56" s="2"/>
      <c r="U56" s="2"/>
      <c r="V56" s="2"/>
      <c r="W56" s="2"/>
      <c r="X56" s="2"/>
    </row>
    <row r="57" spans="1:25" ht="112.5" x14ac:dyDescent="0.2">
      <c r="A57" s="90" t="s">
        <v>172</v>
      </c>
      <c r="B57" s="73">
        <v>502</v>
      </c>
      <c r="C57" s="86">
        <v>1</v>
      </c>
      <c r="D57" s="86">
        <v>4</v>
      </c>
      <c r="E57" s="107" t="s">
        <v>27</v>
      </c>
      <c r="F57" s="104">
        <v>8</v>
      </c>
      <c r="G57" s="105" t="s">
        <v>203</v>
      </c>
      <c r="H57" s="106" t="s">
        <v>114</v>
      </c>
      <c r="I57" s="40"/>
      <c r="J57" s="87"/>
      <c r="K57" s="41">
        <f t="shared" si="18"/>
        <v>23636841.09</v>
      </c>
      <c r="L57" s="41" t="e">
        <f t="shared" si="20"/>
        <v>#REF!</v>
      </c>
      <c r="M57" s="41">
        <f t="shared" si="20"/>
        <v>6455426.6900000004</v>
      </c>
      <c r="N57" s="75">
        <f t="shared" si="0"/>
        <v>27.310868933036435</v>
      </c>
      <c r="O57" s="41">
        <f t="shared" si="20"/>
        <v>6455426.6900000004</v>
      </c>
      <c r="P57" s="75">
        <f t="shared" si="2"/>
        <v>27.310868933036435</v>
      </c>
      <c r="Q57" s="10"/>
      <c r="R57" s="9"/>
      <c r="S57" s="2"/>
      <c r="T57" s="2"/>
      <c r="U57" s="2"/>
      <c r="V57" s="2"/>
      <c r="W57" s="2"/>
      <c r="X57" s="2"/>
    </row>
    <row r="58" spans="1:25" ht="53.25" customHeight="1" x14ac:dyDescent="0.2">
      <c r="A58" s="90" t="s">
        <v>244</v>
      </c>
      <c r="B58" s="73">
        <v>502</v>
      </c>
      <c r="C58" s="86">
        <v>1</v>
      </c>
      <c r="D58" s="86">
        <v>4</v>
      </c>
      <c r="E58" s="107" t="s">
        <v>27</v>
      </c>
      <c r="F58" s="104">
        <v>8</v>
      </c>
      <c r="G58" s="105" t="s">
        <v>1</v>
      </c>
      <c r="H58" s="106" t="s">
        <v>114</v>
      </c>
      <c r="I58" s="40"/>
      <c r="J58" s="87"/>
      <c r="K58" s="41">
        <f t="shared" si="18"/>
        <v>23636841.09</v>
      </c>
      <c r="L58" s="41" t="e">
        <f t="shared" si="20"/>
        <v>#REF!</v>
      </c>
      <c r="M58" s="41">
        <f t="shared" si="20"/>
        <v>6455426.6900000004</v>
      </c>
      <c r="N58" s="75">
        <f t="shared" si="0"/>
        <v>27.310868933036435</v>
      </c>
      <c r="O58" s="41">
        <f t="shared" si="20"/>
        <v>6455426.6900000004</v>
      </c>
      <c r="P58" s="75">
        <f t="shared" si="2"/>
        <v>27.310868933036435</v>
      </c>
      <c r="Q58" s="10"/>
      <c r="R58" s="44"/>
      <c r="S58" s="2"/>
      <c r="T58" s="2"/>
      <c r="U58" s="2"/>
      <c r="V58" s="2"/>
      <c r="W58" s="2"/>
      <c r="X58" s="2"/>
    </row>
    <row r="59" spans="1:25" ht="56.25" x14ac:dyDescent="0.2">
      <c r="A59" s="85" t="s">
        <v>19</v>
      </c>
      <c r="B59" s="73">
        <v>502</v>
      </c>
      <c r="C59" s="86">
        <v>1</v>
      </c>
      <c r="D59" s="86">
        <v>4</v>
      </c>
      <c r="E59" s="107" t="s">
        <v>27</v>
      </c>
      <c r="F59" s="104">
        <v>8</v>
      </c>
      <c r="G59" s="105" t="s">
        <v>1</v>
      </c>
      <c r="H59" s="108">
        <v>19980</v>
      </c>
      <c r="I59" s="40"/>
      <c r="J59" s="87"/>
      <c r="K59" s="41">
        <f>K60</f>
        <v>23636841.09</v>
      </c>
      <c r="L59" s="41" t="e">
        <f>L60+#REF!</f>
        <v>#REF!</v>
      </c>
      <c r="M59" s="41">
        <f>M60</f>
        <v>6455426.6900000004</v>
      </c>
      <c r="N59" s="75">
        <f t="shared" si="0"/>
        <v>27.310868933036435</v>
      </c>
      <c r="O59" s="41">
        <f>O60</f>
        <v>6455426.6900000004</v>
      </c>
      <c r="P59" s="75">
        <f t="shared" si="2"/>
        <v>27.310868933036435</v>
      </c>
      <c r="Q59" s="10"/>
      <c r="R59" s="9"/>
      <c r="S59" s="2"/>
      <c r="T59" s="2"/>
      <c r="U59" s="2"/>
      <c r="V59" s="2"/>
      <c r="W59" s="2"/>
      <c r="X59" s="2"/>
    </row>
    <row r="60" spans="1:25" ht="93.75" x14ac:dyDescent="0.2">
      <c r="A60" s="90" t="s">
        <v>188</v>
      </c>
      <c r="B60" s="73">
        <v>502</v>
      </c>
      <c r="C60" s="86">
        <v>1</v>
      </c>
      <c r="D60" s="86">
        <v>4</v>
      </c>
      <c r="E60" s="107" t="s">
        <v>27</v>
      </c>
      <c r="F60" s="104">
        <v>8</v>
      </c>
      <c r="G60" s="105" t="s">
        <v>1</v>
      </c>
      <c r="H60" s="108">
        <v>19980</v>
      </c>
      <c r="I60" s="40">
        <v>100</v>
      </c>
      <c r="J60" s="87"/>
      <c r="K60" s="41">
        <f t="shared" si="18"/>
        <v>23636841.09</v>
      </c>
      <c r="L60" s="41">
        <f t="shared" ref="L60:O60" si="21">L61</f>
        <v>0</v>
      </c>
      <c r="M60" s="41">
        <f t="shared" si="21"/>
        <v>6455426.6900000004</v>
      </c>
      <c r="N60" s="75">
        <f t="shared" si="0"/>
        <v>27.310868933036435</v>
      </c>
      <c r="O60" s="41">
        <f t="shared" si="21"/>
        <v>6455426.6900000004</v>
      </c>
      <c r="P60" s="75">
        <f t="shared" si="2"/>
        <v>27.310868933036435</v>
      </c>
      <c r="Q60" s="10"/>
      <c r="R60" s="9"/>
      <c r="S60" s="2"/>
      <c r="T60" s="2"/>
      <c r="U60" s="2"/>
      <c r="V60" s="2"/>
      <c r="W60" s="2"/>
      <c r="X60" s="2"/>
    </row>
    <row r="61" spans="1:25" ht="37.5" x14ac:dyDescent="0.2">
      <c r="A61" s="85" t="s">
        <v>18</v>
      </c>
      <c r="B61" s="73">
        <v>502</v>
      </c>
      <c r="C61" s="86">
        <v>1</v>
      </c>
      <c r="D61" s="86">
        <v>4</v>
      </c>
      <c r="E61" s="107" t="s">
        <v>27</v>
      </c>
      <c r="F61" s="104">
        <v>8</v>
      </c>
      <c r="G61" s="105" t="s">
        <v>1</v>
      </c>
      <c r="H61" s="108">
        <v>19980</v>
      </c>
      <c r="I61" s="40">
        <v>120</v>
      </c>
      <c r="J61" s="87"/>
      <c r="K61" s="41">
        <v>23636841.09</v>
      </c>
      <c r="L61" s="84"/>
      <c r="M61" s="12">
        <v>6455426.6900000004</v>
      </c>
      <c r="N61" s="75">
        <f t="shared" si="0"/>
        <v>27.310868933036435</v>
      </c>
      <c r="O61" s="12">
        <f>M61</f>
        <v>6455426.6900000004</v>
      </c>
      <c r="P61" s="75">
        <f t="shared" si="2"/>
        <v>27.310868933036435</v>
      </c>
      <c r="Q61" s="10"/>
      <c r="R61" s="9"/>
      <c r="S61" s="2"/>
      <c r="T61" s="2"/>
      <c r="U61" s="2"/>
      <c r="V61" s="2"/>
      <c r="W61" s="2"/>
      <c r="X61" s="2"/>
    </row>
    <row r="62" spans="1:25" ht="18.75" x14ac:dyDescent="0.2">
      <c r="A62" s="90" t="s">
        <v>193</v>
      </c>
      <c r="B62" s="73">
        <v>502</v>
      </c>
      <c r="C62" s="88">
        <v>1</v>
      </c>
      <c r="D62" s="88">
        <v>5</v>
      </c>
      <c r="E62" s="109"/>
      <c r="F62" s="110"/>
      <c r="G62" s="111"/>
      <c r="H62" s="112"/>
      <c r="I62" s="73"/>
      <c r="J62" s="89"/>
      <c r="K62" s="74">
        <f t="shared" ref="K62:O67" si="22">K63</f>
        <v>462.32</v>
      </c>
      <c r="L62" s="74">
        <f t="shared" si="22"/>
        <v>0</v>
      </c>
      <c r="M62" s="74">
        <f t="shared" si="22"/>
        <v>0</v>
      </c>
      <c r="N62" s="75">
        <f t="shared" si="0"/>
        <v>0</v>
      </c>
      <c r="O62" s="74">
        <f t="shared" si="22"/>
        <v>0</v>
      </c>
      <c r="P62" s="75">
        <f t="shared" si="2"/>
        <v>0</v>
      </c>
      <c r="Q62" s="10"/>
      <c r="R62" s="72"/>
      <c r="S62" s="2"/>
      <c r="T62" s="2"/>
      <c r="U62" s="2"/>
      <c r="V62" s="2"/>
      <c r="W62" s="2"/>
      <c r="X62" s="2"/>
    </row>
    <row r="63" spans="1:25" ht="72" customHeight="1" x14ac:dyDescent="0.2">
      <c r="A63" s="90" t="s">
        <v>216</v>
      </c>
      <c r="B63" s="73">
        <v>502</v>
      </c>
      <c r="C63" s="86">
        <v>1</v>
      </c>
      <c r="D63" s="86">
        <v>5</v>
      </c>
      <c r="E63" s="107" t="s">
        <v>27</v>
      </c>
      <c r="F63" s="104">
        <v>0</v>
      </c>
      <c r="G63" s="105" t="s">
        <v>203</v>
      </c>
      <c r="H63" s="106" t="s">
        <v>114</v>
      </c>
      <c r="I63" s="40"/>
      <c r="J63" s="87"/>
      <c r="K63" s="41">
        <f t="shared" si="22"/>
        <v>462.32</v>
      </c>
      <c r="L63" s="41">
        <f t="shared" ref="L63:O67" si="23">L64</f>
        <v>0</v>
      </c>
      <c r="M63" s="41">
        <f t="shared" si="23"/>
        <v>0</v>
      </c>
      <c r="N63" s="75">
        <f t="shared" si="0"/>
        <v>0</v>
      </c>
      <c r="O63" s="41">
        <f t="shared" si="23"/>
        <v>0</v>
      </c>
      <c r="P63" s="75">
        <f t="shared" si="2"/>
        <v>0</v>
      </c>
      <c r="Q63" s="10"/>
      <c r="R63" s="72"/>
      <c r="S63" s="2"/>
      <c r="T63" s="2"/>
      <c r="U63" s="2"/>
      <c r="V63" s="2"/>
      <c r="W63" s="2"/>
      <c r="X63" s="2"/>
    </row>
    <row r="64" spans="1:25" ht="112.5" x14ac:dyDescent="0.2">
      <c r="A64" s="90" t="s">
        <v>172</v>
      </c>
      <c r="B64" s="73">
        <v>502</v>
      </c>
      <c r="C64" s="86">
        <v>1</v>
      </c>
      <c r="D64" s="86">
        <v>5</v>
      </c>
      <c r="E64" s="107" t="s">
        <v>27</v>
      </c>
      <c r="F64" s="104">
        <v>8</v>
      </c>
      <c r="G64" s="105" t="s">
        <v>203</v>
      </c>
      <c r="H64" s="106" t="s">
        <v>114</v>
      </c>
      <c r="I64" s="40"/>
      <c r="J64" s="87"/>
      <c r="K64" s="41">
        <f t="shared" si="22"/>
        <v>462.32</v>
      </c>
      <c r="L64" s="41">
        <f t="shared" si="23"/>
        <v>0</v>
      </c>
      <c r="M64" s="41">
        <f t="shared" si="23"/>
        <v>0</v>
      </c>
      <c r="N64" s="75">
        <f t="shared" si="0"/>
        <v>0</v>
      </c>
      <c r="O64" s="41">
        <f t="shared" si="23"/>
        <v>0</v>
      </c>
      <c r="P64" s="75">
        <f t="shared" si="2"/>
        <v>0</v>
      </c>
      <c r="Q64" s="10"/>
      <c r="R64" s="72"/>
      <c r="S64" s="2"/>
      <c r="T64" s="2"/>
      <c r="U64" s="2"/>
      <c r="V64" s="2"/>
      <c r="W64" s="2"/>
      <c r="X64" s="2"/>
    </row>
    <row r="65" spans="1:24" ht="53.25" customHeight="1" x14ac:dyDescent="0.2">
      <c r="A65" s="90" t="s">
        <v>244</v>
      </c>
      <c r="B65" s="73">
        <v>502</v>
      </c>
      <c r="C65" s="86">
        <v>1</v>
      </c>
      <c r="D65" s="86">
        <v>5</v>
      </c>
      <c r="E65" s="107" t="s">
        <v>27</v>
      </c>
      <c r="F65" s="104">
        <v>8</v>
      </c>
      <c r="G65" s="105" t="s">
        <v>1</v>
      </c>
      <c r="H65" s="106" t="s">
        <v>114</v>
      </c>
      <c r="I65" s="40"/>
      <c r="J65" s="87"/>
      <c r="K65" s="41">
        <f t="shared" si="22"/>
        <v>462.32</v>
      </c>
      <c r="L65" s="41">
        <f t="shared" si="23"/>
        <v>0</v>
      </c>
      <c r="M65" s="41">
        <f t="shared" si="23"/>
        <v>0</v>
      </c>
      <c r="N65" s="75">
        <f t="shared" si="0"/>
        <v>0</v>
      </c>
      <c r="O65" s="41">
        <f t="shared" si="23"/>
        <v>0</v>
      </c>
      <c r="P65" s="75">
        <f t="shared" si="2"/>
        <v>0</v>
      </c>
      <c r="Q65" s="10"/>
      <c r="R65" s="72"/>
      <c r="S65" s="2"/>
      <c r="T65" s="2"/>
      <c r="U65" s="2"/>
      <c r="V65" s="2"/>
      <c r="W65" s="2"/>
      <c r="X65" s="2"/>
    </row>
    <row r="66" spans="1:24" ht="150" x14ac:dyDescent="0.2">
      <c r="A66" s="90" t="s">
        <v>274</v>
      </c>
      <c r="B66" s="73">
        <v>502</v>
      </c>
      <c r="C66" s="86">
        <v>1</v>
      </c>
      <c r="D66" s="86">
        <v>5</v>
      </c>
      <c r="E66" s="107" t="s">
        <v>27</v>
      </c>
      <c r="F66" s="104">
        <v>8</v>
      </c>
      <c r="G66" s="105" t="s">
        <v>1</v>
      </c>
      <c r="H66" s="108">
        <v>51202</v>
      </c>
      <c r="I66" s="40"/>
      <c r="J66" s="87"/>
      <c r="K66" s="41">
        <f t="shared" si="22"/>
        <v>462.32</v>
      </c>
      <c r="L66" s="41">
        <f t="shared" si="23"/>
        <v>0</v>
      </c>
      <c r="M66" s="41">
        <f t="shared" si="23"/>
        <v>0</v>
      </c>
      <c r="N66" s="75">
        <f t="shared" si="0"/>
        <v>0</v>
      </c>
      <c r="O66" s="41">
        <f t="shared" si="23"/>
        <v>0</v>
      </c>
      <c r="P66" s="75">
        <f t="shared" si="2"/>
        <v>0</v>
      </c>
      <c r="Q66" s="10"/>
      <c r="R66" s="72"/>
      <c r="S66" s="2"/>
      <c r="T66" s="2"/>
      <c r="U66" s="2"/>
      <c r="V66" s="2"/>
      <c r="W66" s="2"/>
      <c r="X66" s="2"/>
    </row>
    <row r="67" spans="1:24" ht="37.5" x14ac:dyDescent="0.2">
      <c r="A67" s="90" t="s">
        <v>309</v>
      </c>
      <c r="B67" s="73">
        <v>502</v>
      </c>
      <c r="C67" s="86">
        <v>1</v>
      </c>
      <c r="D67" s="86">
        <v>5</v>
      </c>
      <c r="E67" s="107" t="s">
        <v>27</v>
      </c>
      <c r="F67" s="104">
        <v>8</v>
      </c>
      <c r="G67" s="105" t="s">
        <v>1</v>
      </c>
      <c r="H67" s="108">
        <v>51202</v>
      </c>
      <c r="I67" s="40">
        <v>200</v>
      </c>
      <c r="J67" s="87"/>
      <c r="K67" s="41">
        <f t="shared" si="22"/>
        <v>462.32</v>
      </c>
      <c r="L67" s="41">
        <f t="shared" si="23"/>
        <v>0</v>
      </c>
      <c r="M67" s="41">
        <f t="shared" si="23"/>
        <v>0</v>
      </c>
      <c r="N67" s="75">
        <f t="shared" si="0"/>
        <v>0</v>
      </c>
      <c r="O67" s="41">
        <f t="shared" si="23"/>
        <v>0</v>
      </c>
      <c r="P67" s="75">
        <f t="shared" si="2"/>
        <v>0</v>
      </c>
      <c r="Q67" s="10"/>
      <c r="R67" s="72"/>
      <c r="S67" s="2"/>
      <c r="T67" s="2"/>
      <c r="U67" s="2"/>
      <c r="V67" s="2"/>
      <c r="W67" s="2"/>
      <c r="X67" s="2"/>
    </row>
    <row r="68" spans="1:24" ht="56.25" x14ac:dyDescent="0.2">
      <c r="A68" s="85" t="s">
        <v>2</v>
      </c>
      <c r="B68" s="73">
        <v>502</v>
      </c>
      <c r="C68" s="86">
        <v>1</v>
      </c>
      <c r="D68" s="86">
        <v>5</v>
      </c>
      <c r="E68" s="107" t="s">
        <v>27</v>
      </c>
      <c r="F68" s="104">
        <v>8</v>
      </c>
      <c r="G68" s="105" t="s">
        <v>1</v>
      </c>
      <c r="H68" s="108">
        <v>51202</v>
      </c>
      <c r="I68" s="40">
        <v>240</v>
      </c>
      <c r="J68" s="87"/>
      <c r="K68" s="41">
        <v>462.32</v>
      </c>
      <c r="L68" s="84"/>
      <c r="M68" s="12">
        <v>0</v>
      </c>
      <c r="N68" s="75">
        <f t="shared" si="0"/>
        <v>0</v>
      </c>
      <c r="O68" s="12">
        <f>M68</f>
        <v>0</v>
      </c>
      <c r="P68" s="75">
        <f t="shared" si="2"/>
        <v>0</v>
      </c>
      <c r="Q68" s="10"/>
      <c r="R68" s="72"/>
      <c r="S68" s="2"/>
      <c r="T68" s="2"/>
      <c r="U68" s="2"/>
      <c r="V68" s="2"/>
      <c r="W68" s="2"/>
      <c r="X68" s="2"/>
    </row>
    <row r="69" spans="1:24" ht="18.75" x14ac:dyDescent="0.2">
      <c r="A69" s="90" t="s">
        <v>232</v>
      </c>
      <c r="B69" s="73">
        <v>502</v>
      </c>
      <c r="C69" s="86">
        <v>1</v>
      </c>
      <c r="D69" s="86">
        <v>11</v>
      </c>
      <c r="E69" s="107"/>
      <c r="F69" s="104"/>
      <c r="G69" s="105"/>
      <c r="H69" s="108"/>
      <c r="I69" s="40"/>
      <c r="J69" s="87"/>
      <c r="K69" s="41">
        <f t="shared" ref="K69:K74" si="24">K70</f>
        <v>1000000</v>
      </c>
      <c r="L69" s="41">
        <f t="shared" ref="L69:O74" si="25">L70</f>
        <v>0</v>
      </c>
      <c r="M69" s="41">
        <f t="shared" si="25"/>
        <v>0</v>
      </c>
      <c r="N69" s="75">
        <f t="shared" si="0"/>
        <v>0</v>
      </c>
      <c r="O69" s="41">
        <f t="shared" si="25"/>
        <v>0</v>
      </c>
      <c r="P69" s="75">
        <f t="shared" si="2"/>
        <v>0</v>
      </c>
      <c r="Q69" s="10"/>
      <c r="R69" s="82"/>
      <c r="S69" s="2"/>
      <c r="T69" s="2"/>
      <c r="U69" s="2"/>
      <c r="V69" s="2"/>
      <c r="W69" s="2"/>
      <c r="X69" s="2"/>
    </row>
    <row r="70" spans="1:24" ht="18.75" x14ac:dyDescent="0.2">
      <c r="A70" s="90" t="s">
        <v>64</v>
      </c>
      <c r="B70" s="73">
        <v>502</v>
      </c>
      <c r="C70" s="86">
        <v>1</v>
      </c>
      <c r="D70" s="86">
        <v>11</v>
      </c>
      <c r="E70" s="107">
        <v>88</v>
      </c>
      <c r="F70" s="104">
        <v>0</v>
      </c>
      <c r="G70" s="105" t="s">
        <v>203</v>
      </c>
      <c r="H70" s="106" t="s">
        <v>114</v>
      </c>
      <c r="I70" s="40"/>
      <c r="J70" s="87"/>
      <c r="K70" s="41">
        <f t="shared" si="24"/>
        <v>1000000</v>
      </c>
      <c r="L70" s="41">
        <f t="shared" si="25"/>
        <v>0</v>
      </c>
      <c r="M70" s="41">
        <f t="shared" si="25"/>
        <v>0</v>
      </c>
      <c r="N70" s="75">
        <f t="shared" si="0"/>
        <v>0</v>
      </c>
      <c r="O70" s="41">
        <f t="shared" si="25"/>
        <v>0</v>
      </c>
      <c r="P70" s="75">
        <f t="shared" si="2"/>
        <v>0</v>
      </c>
      <c r="Q70" s="10"/>
      <c r="R70" s="82"/>
      <c r="S70" s="2"/>
      <c r="T70" s="2"/>
      <c r="U70" s="2"/>
      <c r="V70" s="2"/>
      <c r="W70" s="2"/>
      <c r="X70" s="2"/>
    </row>
    <row r="71" spans="1:24" ht="52.5" customHeight="1" x14ac:dyDescent="0.2">
      <c r="A71" s="90" t="s">
        <v>67</v>
      </c>
      <c r="B71" s="73">
        <v>502</v>
      </c>
      <c r="C71" s="86">
        <v>1</v>
      </c>
      <c r="D71" s="86">
        <v>11</v>
      </c>
      <c r="E71" s="107">
        <v>88</v>
      </c>
      <c r="F71" s="104">
        <v>1</v>
      </c>
      <c r="G71" s="105" t="s">
        <v>203</v>
      </c>
      <c r="H71" s="106" t="s">
        <v>114</v>
      </c>
      <c r="I71" s="40"/>
      <c r="J71" s="87"/>
      <c r="K71" s="41">
        <f t="shared" si="24"/>
        <v>1000000</v>
      </c>
      <c r="L71" s="41">
        <f t="shared" si="25"/>
        <v>0</v>
      </c>
      <c r="M71" s="41">
        <f t="shared" si="25"/>
        <v>0</v>
      </c>
      <c r="N71" s="75">
        <f t="shared" si="0"/>
        <v>0</v>
      </c>
      <c r="O71" s="41">
        <f t="shared" si="25"/>
        <v>0</v>
      </c>
      <c r="P71" s="75">
        <f t="shared" si="2"/>
        <v>0</v>
      </c>
      <c r="Q71" s="10"/>
      <c r="R71" s="82"/>
      <c r="S71" s="2"/>
      <c r="T71" s="2"/>
      <c r="U71" s="2"/>
      <c r="V71" s="2"/>
      <c r="W71" s="2"/>
      <c r="X71" s="2"/>
    </row>
    <row r="72" spans="1:24" ht="18.75" x14ac:dyDescent="0.2">
      <c r="A72" s="90" t="s">
        <v>148</v>
      </c>
      <c r="B72" s="73">
        <v>502</v>
      </c>
      <c r="C72" s="86">
        <v>1</v>
      </c>
      <c r="D72" s="86">
        <v>11</v>
      </c>
      <c r="E72" s="107">
        <v>88</v>
      </c>
      <c r="F72" s="104">
        <v>1</v>
      </c>
      <c r="G72" s="105" t="s">
        <v>1</v>
      </c>
      <c r="H72" s="106" t="s">
        <v>114</v>
      </c>
      <c r="I72" s="40"/>
      <c r="J72" s="87"/>
      <c r="K72" s="41">
        <f t="shared" si="24"/>
        <v>1000000</v>
      </c>
      <c r="L72" s="41">
        <f t="shared" si="25"/>
        <v>0</v>
      </c>
      <c r="M72" s="41">
        <f t="shared" si="25"/>
        <v>0</v>
      </c>
      <c r="N72" s="75">
        <f t="shared" si="0"/>
        <v>0</v>
      </c>
      <c r="O72" s="41">
        <f t="shared" si="25"/>
        <v>0</v>
      </c>
      <c r="P72" s="75">
        <f t="shared" si="2"/>
        <v>0</v>
      </c>
      <c r="Q72" s="10"/>
      <c r="R72" s="82"/>
      <c r="S72" s="2"/>
      <c r="T72" s="2"/>
      <c r="U72" s="2"/>
      <c r="V72" s="2"/>
      <c r="W72" s="2"/>
      <c r="X72" s="2"/>
    </row>
    <row r="73" spans="1:24" ht="37.5" x14ac:dyDescent="0.2">
      <c r="A73" s="90" t="s">
        <v>66</v>
      </c>
      <c r="B73" s="73">
        <v>502</v>
      </c>
      <c r="C73" s="86">
        <v>1</v>
      </c>
      <c r="D73" s="86">
        <v>11</v>
      </c>
      <c r="E73" s="107">
        <v>88</v>
      </c>
      <c r="F73" s="104">
        <v>1</v>
      </c>
      <c r="G73" s="105" t="s">
        <v>1</v>
      </c>
      <c r="H73" s="108">
        <v>19970</v>
      </c>
      <c r="I73" s="40"/>
      <c r="J73" s="87"/>
      <c r="K73" s="41">
        <f t="shared" si="24"/>
        <v>1000000</v>
      </c>
      <c r="L73" s="41">
        <f t="shared" si="25"/>
        <v>0</v>
      </c>
      <c r="M73" s="41">
        <f t="shared" si="25"/>
        <v>0</v>
      </c>
      <c r="N73" s="75">
        <f t="shared" si="0"/>
        <v>0</v>
      </c>
      <c r="O73" s="41">
        <f t="shared" si="25"/>
        <v>0</v>
      </c>
      <c r="P73" s="75">
        <f t="shared" si="2"/>
        <v>0</v>
      </c>
      <c r="Q73" s="10"/>
      <c r="R73" s="82"/>
      <c r="S73" s="2"/>
      <c r="T73" s="2"/>
      <c r="U73" s="2"/>
      <c r="V73" s="2"/>
      <c r="W73" s="2"/>
      <c r="X73" s="2"/>
    </row>
    <row r="74" spans="1:24" ht="18.75" x14ac:dyDescent="0.2">
      <c r="A74" s="90" t="s">
        <v>105</v>
      </c>
      <c r="B74" s="73">
        <v>502</v>
      </c>
      <c r="C74" s="86">
        <v>1</v>
      </c>
      <c r="D74" s="86">
        <v>11</v>
      </c>
      <c r="E74" s="107">
        <v>88</v>
      </c>
      <c r="F74" s="104">
        <v>1</v>
      </c>
      <c r="G74" s="105" t="s">
        <v>1</v>
      </c>
      <c r="H74" s="108">
        <v>19970</v>
      </c>
      <c r="I74" s="40">
        <v>800</v>
      </c>
      <c r="J74" s="87"/>
      <c r="K74" s="41">
        <f t="shared" si="24"/>
        <v>1000000</v>
      </c>
      <c r="L74" s="41">
        <f t="shared" si="25"/>
        <v>0</v>
      </c>
      <c r="M74" s="41">
        <f t="shared" si="25"/>
        <v>0</v>
      </c>
      <c r="N74" s="75">
        <f t="shared" si="0"/>
        <v>0</v>
      </c>
      <c r="O74" s="41">
        <f t="shared" si="25"/>
        <v>0</v>
      </c>
      <c r="P74" s="75">
        <f t="shared" si="2"/>
        <v>0</v>
      </c>
      <c r="Q74" s="10"/>
      <c r="R74" s="82"/>
      <c r="S74" s="2"/>
      <c r="T74" s="2"/>
      <c r="U74" s="2"/>
      <c r="V74" s="2"/>
      <c r="W74" s="2"/>
      <c r="X74" s="2"/>
    </row>
    <row r="75" spans="1:24" ht="18.75" x14ac:dyDescent="0.2">
      <c r="A75" s="90" t="s">
        <v>233</v>
      </c>
      <c r="B75" s="73">
        <v>502</v>
      </c>
      <c r="C75" s="86">
        <v>1</v>
      </c>
      <c r="D75" s="86">
        <v>11</v>
      </c>
      <c r="E75" s="107">
        <v>88</v>
      </c>
      <c r="F75" s="104">
        <v>1</v>
      </c>
      <c r="G75" s="105" t="s">
        <v>1</v>
      </c>
      <c r="H75" s="108">
        <v>19970</v>
      </c>
      <c r="I75" s="40">
        <v>870</v>
      </c>
      <c r="J75" s="87"/>
      <c r="K75" s="41">
        <v>1000000</v>
      </c>
      <c r="L75" s="84"/>
      <c r="M75" s="12">
        <v>0</v>
      </c>
      <c r="N75" s="75">
        <f t="shared" si="0"/>
        <v>0</v>
      </c>
      <c r="O75" s="12">
        <f>M75</f>
        <v>0</v>
      </c>
      <c r="P75" s="75">
        <f t="shared" si="2"/>
        <v>0</v>
      </c>
      <c r="Q75" s="10"/>
      <c r="R75" s="82"/>
      <c r="S75" s="2"/>
      <c r="T75" s="2"/>
      <c r="U75" s="2"/>
      <c r="V75" s="2"/>
      <c r="W75" s="2"/>
      <c r="X75" s="2"/>
    </row>
    <row r="76" spans="1:24" ht="18.75" x14ac:dyDescent="0.2">
      <c r="A76" s="90" t="s">
        <v>35</v>
      </c>
      <c r="B76" s="73">
        <v>502</v>
      </c>
      <c r="C76" s="88">
        <v>1</v>
      </c>
      <c r="D76" s="88">
        <v>13</v>
      </c>
      <c r="E76" s="115"/>
      <c r="F76" s="111"/>
      <c r="G76" s="111"/>
      <c r="H76" s="116"/>
      <c r="I76" s="76"/>
      <c r="J76" s="89"/>
      <c r="K76" s="35">
        <f>K77+K101</f>
        <v>24290917.559999999</v>
      </c>
      <c r="L76" s="35" t="e">
        <f>L77+L101</f>
        <v>#REF!</v>
      </c>
      <c r="M76" s="35">
        <f>M77+M101</f>
        <v>5979148.6000000006</v>
      </c>
      <c r="N76" s="75">
        <f t="shared" si="0"/>
        <v>24.614749876084964</v>
      </c>
      <c r="O76" s="35">
        <f>O77+O101</f>
        <v>5979148.6000000006</v>
      </c>
      <c r="P76" s="75">
        <f t="shared" si="2"/>
        <v>24.614749876084964</v>
      </c>
      <c r="Q76" s="10"/>
      <c r="R76" s="82"/>
      <c r="S76" s="2"/>
      <c r="T76" s="2"/>
      <c r="U76" s="2"/>
      <c r="V76" s="2"/>
      <c r="W76" s="2"/>
      <c r="X76" s="2"/>
    </row>
    <row r="77" spans="1:24" ht="72" customHeight="1" x14ac:dyDescent="0.2">
      <c r="A77" s="90" t="s">
        <v>221</v>
      </c>
      <c r="B77" s="73">
        <v>502</v>
      </c>
      <c r="C77" s="86">
        <v>1</v>
      </c>
      <c r="D77" s="86">
        <v>13</v>
      </c>
      <c r="E77" s="107" t="s">
        <v>1</v>
      </c>
      <c r="F77" s="104">
        <v>0</v>
      </c>
      <c r="G77" s="105" t="s">
        <v>203</v>
      </c>
      <c r="H77" s="106" t="s">
        <v>114</v>
      </c>
      <c r="I77" s="40"/>
      <c r="J77" s="87"/>
      <c r="K77" s="12">
        <f>K78+K83</f>
        <v>222500</v>
      </c>
      <c r="L77" s="12">
        <f t="shared" ref="L77:M77" si="26">L78+L83</f>
        <v>0</v>
      </c>
      <c r="M77" s="12">
        <f t="shared" si="26"/>
        <v>8000</v>
      </c>
      <c r="N77" s="75">
        <f t="shared" si="0"/>
        <v>3.5955056179775284</v>
      </c>
      <c r="O77" s="12">
        <f t="shared" ref="O77" si="27">O78+O83</f>
        <v>8000</v>
      </c>
      <c r="P77" s="75">
        <f t="shared" si="2"/>
        <v>3.5955056179775284</v>
      </c>
      <c r="Q77" s="10"/>
      <c r="R77" s="82"/>
      <c r="S77" s="2"/>
      <c r="T77" s="2"/>
      <c r="U77" s="2"/>
      <c r="V77" s="2"/>
      <c r="W77" s="2"/>
      <c r="X77" s="2"/>
    </row>
    <row r="78" spans="1:24" ht="93.75" x14ac:dyDescent="0.2">
      <c r="A78" s="90" t="s">
        <v>227</v>
      </c>
      <c r="B78" s="73">
        <v>502</v>
      </c>
      <c r="C78" s="86">
        <v>1</v>
      </c>
      <c r="D78" s="86">
        <v>13</v>
      </c>
      <c r="E78" s="107" t="s">
        <v>1</v>
      </c>
      <c r="F78" s="104" t="s">
        <v>43</v>
      </c>
      <c r="G78" s="105" t="s">
        <v>203</v>
      </c>
      <c r="H78" s="106" t="s">
        <v>114</v>
      </c>
      <c r="I78" s="40"/>
      <c r="J78" s="87"/>
      <c r="K78" s="12">
        <f>K79</f>
        <v>90000</v>
      </c>
      <c r="L78" s="12">
        <f t="shared" ref="L78:O79" si="28">L79</f>
        <v>0</v>
      </c>
      <c r="M78" s="12">
        <f t="shared" si="28"/>
        <v>0</v>
      </c>
      <c r="N78" s="75">
        <f t="shared" si="0"/>
        <v>0</v>
      </c>
      <c r="O78" s="12">
        <f t="shared" si="28"/>
        <v>0</v>
      </c>
      <c r="P78" s="75">
        <f t="shared" si="2"/>
        <v>0</v>
      </c>
      <c r="Q78" s="10"/>
      <c r="R78" s="82"/>
      <c r="S78" s="2"/>
      <c r="T78" s="2"/>
      <c r="U78" s="2"/>
      <c r="V78" s="2"/>
      <c r="W78" s="2"/>
      <c r="X78" s="2"/>
    </row>
    <row r="79" spans="1:24" ht="53.25" customHeight="1" x14ac:dyDescent="0.2">
      <c r="A79" s="90" t="s">
        <v>151</v>
      </c>
      <c r="B79" s="73">
        <v>502</v>
      </c>
      <c r="C79" s="86">
        <v>1</v>
      </c>
      <c r="D79" s="86">
        <v>13</v>
      </c>
      <c r="E79" s="113" t="s">
        <v>1</v>
      </c>
      <c r="F79" s="117" t="s">
        <v>43</v>
      </c>
      <c r="G79" s="105" t="s">
        <v>1</v>
      </c>
      <c r="H79" s="106" t="s">
        <v>114</v>
      </c>
      <c r="I79" s="40"/>
      <c r="J79" s="87"/>
      <c r="K79" s="12">
        <f>K80</f>
        <v>90000</v>
      </c>
      <c r="L79" s="12">
        <f t="shared" si="28"/>
        <v>0</v>
      </c>
      <c r="M79" s="12">
        <f t="shared" si="28"/>
        <v>0</v>
      </c>
      <c r="N79" s="75">
        <f t="shared" si="0"/>
        <v>0</v>
      </c>
      <c r="O79" s="12">
        <f t="shared" si="28"/>
        <v>0</v>
      </c>
      <c r="P79" s="75">
        <f t="shared" si="2"/>
        <v>0</v>
      </c>
      <c r="Q79" s="10"/>
      <c r="R79" s="82"/>
      <c r="S79" s="2"/>
      <c r="T79" s="2"/>
      <c r="U79" s="2"/>
      <c r="V79" s="2"/>
      <c r="W79" s="2"/>
      <c r="X79" s="2"/>
    </row>
    <row r="80" spans="1:24" ht="75" x14ac:dyDescent="0.2">
      <c r="A80" s="90" t="s">
        <v>178</v>
      </c>
      <c r="B80" s="73">
        <v>502</v>
      </c>
      <c r="C80" s="86">
        <v>1</v>
      </c>
      <c r="D80" s="86">
        <v>13</v>
      </c>
      <c r="E80" s="107" t="s">
        <v>1</v>
      </c>
      <c r="F80" s="104" t="s">
        <v>43</v>
      </c>
      <c r="G80" s="105" t="s">
        <v>1</v>
      </c>
      <c r="H80" s="106" t="s">
        <v>129</v>
      </c>
      <c r="I80" s="40"/>
      <c r="J80" s="87"/>
      <c r="K80" s="41">
        <f>K81</f>
        <v>90000</v>
      </c>
      <c r="L80" s="41">
        <f t="shared" ref="L80:O81" si="29">L81</f>
        <v>0</v>
      </c>
      <c r="M80" s="41">
        <f t="shared" si="29"/>
        <v>0</v>
      </c>
      <c r="N80" s="75">
        <f t="shared" si="0"/>
        <v>0</v>
      </c>
      <c r="O80" s="41">
        <f t="shared" si="29"/>
        <v>0</v>
      </c>
      <c r="P80" s="75">
        <f t="shared" si="2"/>
        <v>0</v>
      </c>
      <c r="Q80" s="10"/>
      <c r="R80" s="82"/>
      <c r="S80" s="2"/>
      <c r="T80" s="2"/>
      <c r="U80" s="2"/>
      <c r="V80" s="2"/>
      <c r="W80" s="2"/>
      <c r="X80" s="2"/>
    </row>
    <row r="81" spans="1:24" ht="37.5" x14ac:dyDescent="0.2">
      <c r="A81" s="90" t="s">
        <v>309</v>
      </c>
      <c r="B81" s="73">
        <v>502</v>
      </c>
      <c r="C81" s="86">
        <v>1</v>
      </c>
      <c r="D81" s="86">
        <v>13</v>
      </c>
      <c r="E81" s="107" t="s">
        <v>1</v>
      </c>
      <c r="F81" s="104" t="s">
        <v>43</v>
      </c>
      <c r="G81" s="105" t="s">
        <v>1</v>
      </c>
      <c r="H81" s="106" t="s">
        <v>129</v>
      </c>
      <c r="I81" s="40">
        <v>200</v>
      </c>
      <c r="J81" s="87"/>
      <c r="K81" s="41">
        <f>K82</f>
        <v>90000</v>
      </c>
      <c r="L81" s="41">
        <f t="shared" si="29"/>
        <v>0</v>
      </c>
      <c r="M81" s="41">
        <f t="shared" si="29"/>
        <v>0</v>
      </c>
      <c r="N81" s="75">
        <f t="shared" si="0"/>
        <v>0</v>
      </c>
      <c r="O81" s="41">
        <f t="shared" si="29"/>
        <v>0</v>
      </c>
      <c r="P81" s="75">
        <f t="shared" si="2"/>
        <v>0</v>
      </c>
      <c r="Q81" s="10"/>
      <c r="R81" s="82"/>
      <c r="S81" s="2"/>
      <c r="T81" s="2"/>
      <c r="U81" s="2"/>
      <c r="V81" s="2"/>
      <c r="W81" s="2"/>
      <c r="X81" s="2"/>
    </row>
    <row r="82" spans="1:24" ht="56.25" x14ac:dyDescent="0.2">
      <c r="A82" s="85" t="s">
        <v>2</v>
      </c>
      <c r="B82" s="73">
        <v>502</v>
      </c>
      <c r="C82" s="86">
        <v>1</v>
      </c>
      <c r="D82" s="86">
        <v>13</v>
      </c>
      <c r="E82" s="107" t="s">
        <v>1</v>
      </c>
      <c r="F82" s="104" t="s">
        <v>43</v>
      </c>
      <c r="G82" s="105" t="s">
        <v>1</v>
      </c>
      <c r="H82" s="106" t="s">
        <v>129</v>
      </c>
      <c r="I82" s="40">
        <v>240</v>
      </c>
      <c r="J82" s="87"/>
      <c r="K82" s="41">
        <v>90000</v>
      </c>
      <c r="L82" s="84"/>
      <c r="M82" s="12">
        <v>0</v>
      </c>
      <c r="N82" s="75">
        <f t="shared" si="0"/>
        <v>0</v>
      </c>
      <c r="O82" s="12">
        <f>M82</f>
        <v>0</v>
      </c>
      <c r="P82" s="75">
        <f t="shared" si="2"/>
        <v>0</v>
      </c>
      <c r="Q82" s="10"/>
      <c r="R82" s="82"/>
      <c r="S82" s="2"/>
      <c r="T82" s="2"/>
      <c r="U82" s="2"/>
      <c r="V82" s="2"/>
      <c r="W82" s="2"/>
      <c r="X82" s="2"/>
    </row>
    <row r="83" spans="1:24" ht="112.5" x14ac:dyDescent="0.2">
      <c r="A83" s="90" t="s">
        <v>228</v>
      </c>
      <c r="B83" s="73">
        <v>502</v>
      </c>
      <c r="C83" s="86">
        <v>1</v>
      </c>
      <c r="D83" s="86">
        <v>13</v>
      </c>
      <c r="E83" s="113" t="s">
        <v>1</v>
      </c>
      <c r="F83" s="117" t="s">
        <v>83</v>
      </c>
      <c r="G83" s="105" t="s">
        <v>203</v>
      </c>
      <c r="H83" s="106" t="s">
        <v>114</v>
      </c>
      <c r="I83" s="40"/>
      <c r="J83" s="87"/>
      <c r="K83" s="41">
        <f>K84+K91</f>
        <v>132500</v>
      </c>
      <c r="L83" s="41">
        <f t="shared" ref="L83:M83" si="30">L84+L91</f>
        <v>0</v>
      </c>
      <c r="M83" s="41">
        <f t="shared" si="30"/>
        <v>8000</v>
      </c>
      <c r="N83" s="75">
        <f t="shared" si="0"/>
        <v>6.0377358490566042</v>
      </c>
      <c r="O83" s="41">
        <f>O84+O91</f>
        <v>8000</v>
      </c>
      <c r="P83" s="75">
        <f t="shared" si="2"/>
        <v>6.0377358490566042</v>
      </c>
      <c r="Q83" s="10"/>
      <c r="R83" s="9"/>
      <c r="S83" s="2"/>
      <c r="T83" s="2"/>
      <c r="U83" s="2"/>
      <c r="V83" s="2"/>
      <c r="W83" s="2"/>
      <c r="X83" s="2"/>
    </row>
    <row r="84" spans="1:24" ht="72" customHeight="1" x14ac:dyDescent="0.2">
      <c r="A84" s="90" t="s">
        <v>234</v>
      </c>
      <c r="B84" s="73">
        <v>502</v>
      </c>
      <c r="C84" s="86">
        <v>1</v>
      </c>
      <c r="D84" s="86">
        <v>13</v>
      </c>
      <c r="E84" s="107" t="s">
        <v>1</v>
      </c>
      <c r="F84" s="104" t="s">
        <v>83</v>
      </c>
      <c r="G84" s="105" t="s">
        <v>27</v>
      </c>
      <c r="H84" s="106" t="s">
        <v>114</v>
      </c>
      <c r="I84" s="40"/>
      <c r="J84" s="87"/>
      <c r="K84" s="41">
        <f>K85+K88</f>
        <v>20000</v>
      </c>
      <c r="L84" s="41">
        <f t="shared" ref="L84:M84" si="31">L85+L88</f>
        <v>0</v>
      </c>
      <c r="M84" s="41">
        <f t="shared" si="31"/>
        <v>0</v>
      </c>
      <c r="N84" s="75">
        <f t="shared" si="0"/>
        <v>0</v>
      </c>
      <c r="O84" s="41">
        <f>O85+O88</f>
        <v>0</v>
      </c>
      <c r="P84" s="75">
        <f t="shared" si="2"/>
        <v>0</v>
      </c>
      <c r="Q84" s="10"/>
      <c r="R84" s="67"/>
      <c r="S84" s="2"/>
      <c r="T84" s="2"/>
      <c r="U84" s="2"/>
      <c r="V84" s="2"/>
      <c r="W84" s="2"/>
      <c r="X84" s="2"/>
    </row>
    <row r="85" spans="1:24" ht="56.25" x14ac:dyDescent="0.2">
      <c r="A85" s="90" t="s">
        <v>235</v>
      </c>
      <c r="B85" s="73">
        <v>502</v>
      </c>
      <c r="C85" s="88">
        <v>1</v>
      </c>
      <c r="D85" s="88">
        <v>13</v>
      </c>
      <c r="E85" s="109" t="s">
        <v>1</v>
      </c>
      <c r="F85" s="110" t="s">
        <v>83</v>
      </c>
      <c r="G85" s="105" t="s">
        <v>27</v>
      </c>
      <c r="H85" s="112">
        <v>12010</v>
      </c>
      <c r="I85" s="73"/>
      <c r="J85" s="87"/>
      <c r="K85" s="41">
        <f>K86</f>
        <v>10000</v>
      </c>
      <c r="L85" s="41">
        <f t="shared" ref="L85:O89" si="32">L86</f>
        <v>0</v>
      </c>
      <c r="M85" s="41">
        <f t="shared" si="32"/>
        <v>0</v>
      </c>
      <c r="N85" s="75">
        <f t="shared" si="0"/>
        <v>0</v>
      </c>
      <c r="O85" s="41">
        <f t="shared" si="32"/>
        <v>0</v>
      </c>
      <c r="P85" s="75">
        <f t="shared" si="2"/>
        <v>0</v>
      </c>
      <c r="Q85" s="10"/>
      <c r="R85" s="67"/>
      <c r="S85" s="2"/>
      <c r="T85" s="2"/>
      <c r="U85" s="2"/>
      <c r="V85" s="2"/>
      <c r="W85" s="2"/>
      <c r="X85" s="2"/>
    </row>
    <row r="86" spans="1:24" ht="37.5" x14ac:dyDescent="0.2">
      <c r="A86" s="90" t="s">
        <v>309</v>
      </c>
      <c r="B86" s="73">
        <v>502</v>
      </c>
      <c r="C86" s="86">
        <v>1</v>
      </c>
      <c r="D86" s="86">
        <v>13</v>
      </c>
      <c r="E86" s="107" t="s">
        <v>1</v>
      </c>
      <c r="F86" s="104" t="s">
        <v>83</v>
      </c>
      <c r="G86" s="105" t="s">
        <v>27</v>
      </c>
      <c r="H86" s="112">
        <v>12010</v>
      </c>
      <c r="I86" s="40">
        <v>200</v>
      </c>
      <c r="J86" s="87"/>
      <c r="K86" s="41">
        <f>K87</f>
        <v>10000</v>
      </c>
      <c r="L86" s="41">
        <f t="shared" si="32"/>
        <v>0</v>
      </c>
      <c r="M86" s="41">
        <f t="shared" si="32"/>
        <v>0</v>
      </c>
      <c r="N86" s="75">
        <f t="shared" si="0"/>
        <v>0</v>
      </c>
      <c r="O86" s="41">
        <f t="shared" si="32"/>
        <v>0</v>
      </c>
      <c r="P86" s="75">
        <f t="shared" si="2"/>
        <v>0</v>
      </c>
      <c r="Q86" s="10"/>
      <c r="R86" s="66"/>
      <c r="S86" s="2"/>
      <c r="T86" s="2"/>
      <c r="U86" s="2"/>
      <c r="V86" s="2"/>
      <c r="W86" s="2"/>
      <c r="X86" s="2"/>
    </row>
    <row r="87" spans="1:24" ht="56.25" x14ac:dyDescent="0.2">
      <c r="A87" s="85" t="s">
        <v>2</v>
      </c>
      <c r="B87" s="73">
        <v>502</v>
      </c>
      <c r="C87" s="86">
        <v>1</v>
      </c>
      <c r="D87" s="86">
        <v>13</v>
      </c>
      <c r="E87" s="107" t="s">
        <v>1</v>
      </c>
      <c r="F87" s="104" t="s">
        <v>83</v>
      </c>
      <c r="G87" s="105" t="s">
        <v>27</v>
      </c>
      <c r="H87" s="112">
        <v>12010</v>
      </c>
      <c r="I87" s="40">
        <v>240</v>
      </c>
      <c r="J87" s="87"/>
      <c r="K87" s="41">
        <v>10000</v>
      </c>
      <c r="L87" s="41"/>
      <c r="M87" s="41">
        <v>0</v>
      </c>
      <c r="N87" s="75">
        <f t="shared" si="0"/>
        <v>0</v>
      </c>
      <c r="O87" s="41">
        <f>M87</f>
        <v>0</v>
      </c>
      <c r="P87" s="75">
        <f t="shared" si="2"/>
        <v>0</v>
      </c>
      <c r="Q87" s="12" t="e">
        <f>#REF!+#REF!+#REF!+#REF!+#REF!+#REF!+#REF!</f>
        <v>#REF!</v>
      </c>
      <c r="R87" s="9"/>
      <c r="S87" s="2"/>
      <c r="T87" s="2"/>
      <c r="U87" s="2"/>
      <c r="V87" s="2"/>
      <c r="W87" s="2"/>
      <c r="X87" s="2"/>
    </row>
    <row r="88" spans="1:24" ht="75" x14ac:dyDescent="0.2">
      <c r="A88" s="90" t="s">
        <v>275</v>
      </c>
      <c r="B88" s="73">
        <v>502</v>
      </c>
      <c r="C88" s="88">
        <v>1</v>
      </c>
      <c r="D88" s="88">
        <v>13</v>
      </c>
      <c r="E88" s="109" t="s">
        <v>1</v>
      </c>
      <c r="F88" s="110" t="s">
        <v>83</v>
      </c>
      <c r="G88" s="105" t="s">
        <v>27</v>
      </c>
      <c r="H88" s="112">
        <v>12020</v>
      </c>
      <c r="I88" s="73"/>
      <c r="J88" s="87"/>
      <c r="K88" s="41">
        <f>K89</f>
        <v>10000</v>
      </c>
      <c r="L88" s="41">
        <f t="shared" si="32"/>
        <v>0</v>
      </c>
      <c r="M88" s="41">
        <f t="shared" si="32"/>
        <v>0</v>
      </c>
      <c r="N88" s="75">
        <f t="shared" si="0"/>
        <v>0</v>
      </c>
      <c r="O88" s="41">
        <f t="shared" si="32"/>
        <v>0</v>
      </c>
      <c r="P88" s="75">
        <f t="shared" ref="P88:P100" si="33">O88/K88*100</f>
        <v>0</v>
      </c>
      <c r="Q88" s="128"/>
      <c r="R88" s="96"/>
      <c r="S88" s="2"/>
      <c r="T88" s="2"/>
      <c r="U88" s="2"/>
      <c r="V88" s="2"/>
      <c r="W88" s="2"/>
      <c r="X88" s="2"/>
    </row>
    <row r="89" spans="1:24" ht="37.5" x14ac:dyDescent="0.2">
      <c r="A89" s="90" t="s">
        <v>309</v>
      </c>
      <c r="B89" s="73">
        <v>502</v>
      </c>
      <c r="C89" s="86">
        <v>1</v>
      </c>
      <c r="D89" s="86">
        <v>13</v>
      </c>
      <c r="E89" s="107" t="s">
        <v>1</v>
      </c>
      <c r="F89" s="104" t="s">
        <v>83</v>
      </c>
      <c r="G89" s="105" t="s">
        <v>27</v>
      </c>
      <c r="H89" s="112">
        <v>12020</v>
      </c>
      <c r="I89" s="40">
        <v>200</v>
      </c>
      <c r="J89" s="87"/>
      <c r="K89" s="41">
        <f>K90</f>
        <v>10000</v>
      </c>
      <c r="L89" s="41">
        <f t="shared" si="32"/>
        <v>0</v>
      </c>
      <c r="M89" s="41">
        <f t="shared" si="32"/>
        <v>0</v>
      </c>
      <c r="N89" s="75">
        <f t="shared" si="0"/>
        <v>0</v>
      </c>
      <c r="O89" s="41">
        <f t="shared" si="32"/>
        <v>0</v>
      </c>
      <c r="P89" s="75">
        <f t="shared" si="33"/>
        <v>0</v>
      </c>
      <c r="Q89" s="128"/>
      <c r="R89" s="96"/>
      <c r="S89" s="2"/>
      <c r="T89" s="2"/>
      <c r="U89" s="2"/>
      <c r="V89" s="2"/>
      <c r="W89" s="2"/>
      <c r="X89" s="2"/>
    </row>
    <row r="90" spans="1:24" ht="56.25" x14ac:dyDescent="0.2">
      <c r="A90" s="85" t="s">
        <v>2</v>
      </c>
      <c r="B90" s="73">
        <v>502</v>
      </c>
      <c r="C90" s="86">
        <v>1</v>
      </c>
      <c r="D90" s="86">
        <v>13</v>
      </c>
      <c r="E90" s="107" t="s">
        <v>1</v>
      </c>
      <c r="F90" s="104" t="s">
        <v>83</v>
      </c>
      <c r="G90" s="105" t="s">
        <v>27</v>
      </c>
      <c r="H90" s="112">
        <v>12020</v>
      </c>
      <c r="I90" s="40">
        <v>240</v>
      </c>
      <c r="J90" s="87"/>
      <c r="K90" s="41">
        <v>10000</v>
      </c>
      <c r="L90" s="41"/>
      <c r="M90" s="41">
        <v>0</v>
      </c>
      <c r="N90" s="75">
        <f t="shared" si="0"/>
        <v>0</v>
      </c>
      <c r="O90" s="41">
        <f>M90</f>
        <v>0</v>
      </c>
      <c r="P90" s="75">
        <f t="shared" si="33"/>
        <v>0</v>
      </c>
      <c r="Q90" s="128"/>
      <c r="R90" s="96"/>
      <c r="S90" s="2"/>
      <c r="T90" s="2"/>
      <c r="U90" s="2"/>
      <c r="V90" s="2"/>
      <c r="W90" s="2"/>
      <c r="X90" s="2"/>
    </row>
    <row r="91" spans="1:24" ht="75" x14ac:dyDescent="0.2">
      <c r="A91" s="90" t="s">
        <v>276</v>
      </c>
      <c r="B91" s="73">
        <v>502</v>
      </c>
      <c r="C91" s="86">
        <v>1</v>
      </c>
      <c r="D91" s="86">
        <v>13</v>
      </c>
      <c r="E91" s="107" t="s">
        <v>1</v>
      </c>
      <c r="F91" s="104" t="s">
        <v>83</v>
      </c>
      <c r="G91" s="105" t="s">
        <v>116</v>
      </c>
      <c r="H91" s="116" t="s">
        <v>114</v>
      </c>
      <c r="I91" s="40"/>
      <c r="J91" s="87"/>
      <c r="K91" s="41">
        <f>K92+K95+K98</f>
        <v>112500</v>
      </c>
      <c r="L91" s="41">
        <f t="shared" ref="L91:O91" si="34">L92+L95+L98</f>
        <v>0</v>
      </c>
      <c r="M91" s="41">
        <f t="shared" si="34"/>
        <v>8000</v>
      </c>
      <c r="N91" s="75">
        <f t="shared" si="0"/>
        <v>7.1111111111111107</v>
      </c>
      <c r="O91" s="41">
        <f t="shared" si="34"/>
        <v>8000</v>
      </c>
      <c r="P91" s="75">
        <f t="shared" si="33"/>
        <v>7.1111111111111107</v>
      </c>
      <c r="Q91" s="128"/>
      <c r="R91" s="96"/>
      <c r="S91" s="2"/>
      <c r="T91" s="2"/>
      <c r="U91" s="2"/>
      <c r="V91" s="2"/>
      <c r="W91" s="2"/>
      <c r="X91" s="2"/>
    </row>
    <row r="92" spans="1:24" ht="93.75" x14ac:dyDescent="0.2">
      <c r="A92" s="90" t="s">
        <v>277</v>
      </c>
      <c r="B92" s="73">
        <v>502</v>
      </c>
      <c r="C92" s="86">
        <v>1</v>
      </c>
      <c r="D92" s="86">
        <v>13</v>
      </c>
      <c r="E92" s="107" t="s">
        <v>1</v>
      </c>
      <c r="F92" s="104" t="s">
        <v>83</v>
      </c>
      <c r="G92" s="105" t="s">
        <v>116</v>
      </c>
      <c r="H92" s="112">
        <v>14010</v>
      </c>
      <c r="I92" s="40"/>
      <c r="J92" s="87"/>
      <c r="K92" s="41">
        <f>K93</f>
        <v>50000</v>
      </c>
      <c r="L92" s="41">
        <f t="shared" ref="L92:O93" si="35">L93</f>
        <v>0</v>
      </c>
      <c r="M92" s="41">
        <f t="shared" si="35"/>
        <v>0</v>
      </c>
      <c r="N92" s="75">
        <f t="shared" si="0"/>
        <v>0</v>
      </c>
      <c r="O92" s="41">
        <f t="shared" si="35"/>
        <v>0</v>
      </c>
      <c r="P92" s="75">
        <f t="shared" si="33"/>
        <v>0</v>
      </c>
      <c r="Q92" s="128"/>
      <c r="R92" s="96"/>
      <c r="S92" s="2"/>
      <c r="T92" s="2"/>
      <c r="U92" s="2"/>
      <c r="V92" s="2"/>
      <c r="W92" s="2"/>
      <c r="X92" s="2"/>
    </row>
    <row r="93" spans="1:24" ht="37.5" x14ac:dyDescent="0.2">
      <c r="A93" s="90" t="s">
        <v>309</v>
      </c>
      <c r="B93" s="73">
        <v>502</v>
      </c>
      <c r="C93" s="86">
        <v>1</v>
      </c>
      <c r="D93" s="86">
        <v>13</v>
      </c>
      <c r="E93" s="107" t="s">
        <v>1</v>
      </c>
      <c r="F93" s="104" t="s">
        <v>83</v>
      </c>
      <c r="G93" s="105" t="s">
        <v>116</v>
      </c>
      <c r="H93" s="112">
        <v>14010</v>
      </c>
      <c r="I93" s="40">
        <v>200</v>
      </c>
      <c r="J93" s="87"/>
      <c r="K93" s="41">
        <f>K94</f>
        <v>50000</v>
      </c>
      <c r="L93" s="41">
        <f t="shared" si="35"/>
        <v>0</v>
      </c>
      <c r="M93" s="41">
        <f t="shared" si="35"/>
        <v>0</v>
      </c>
      <c r="N93" s="75">
        <f t="shared" si="0"/>
        <v>0</v>
      </c>
      <c r="O93" s="41">
        <f t="shared" si="35"/>
        <v>0</v>
      </c>
      <c r="P93" s="75">
        <f t="shared" si="33"/>
        <v>0</v>
      </c>
      <c r="Q93" s="128"/>
      <c r="R93" s="96"/>
      <c r="S93" s="2"/>
      <c r="T93" s="2"/>
      <c r="U93" s="2"/>
      <c r="V93" s="2"/>
      <c r="W93" s="2"/>
      <c r="X93" s="2"/>
    </row>
    <row r="94" spans="1:24" ht="56.25" x14ac:dyDescent="0.2">
      <c r="A94" s="85" t="s">
        <v>2</v>
      </c>
      <c r="B94" s="73">
        <v>502</v>
      </c>
      <c r="C94" s="86">
        <v>1</v>
      </c>
      <c r="D94" s="86">
        <v>13</v>
      </c>
      <c r="E94" s="107" t="s">
        <v>1</v>
      </c>
      <c r="F94" s="104" t="s">
        <v>83</v>
      </c>
      <c r="G94" s="105" t="s">
        <v>116</v>
      </c>
      <c r="H94" s="112">
        <v>14010</v>
      </c>
      <c r="I94" s="40">
        <v>240</v>
      </c>
      <c r="J94" s="87"/>
      <c r="K94" s="41">
        <v>50000</v>
      </c>
      <c r="L94" s="41"/>
      <c r="M94" s="41">
        <v>0</v>
      </c>
      <c r="N94" s="75">
        <f t="shared" si="0"/>
        <v>0</v>
      </c>
      <c r="O94" s="41">
        <f>M94</f>
        <v>0</v>
      </c>
      <c r="P94" s="75">
        <f t="shared" si="33"/>
        <v>0</v>
      </c>
      <c r="Q94" s="128"/>
      <c r="R94" s="96"/>
      <c r="S94" s="2"/>
      <c r="T94" s="2"/>
      <c r="U94" s="2"/>
      <c r="V94" s="2"/>
      <c r="W94" s="2"/>
      <c r="X94" s="2"/>
    </row>
    <row r="95" spans="1:24" ht="112.5" x14ac:dyDescent="0.2">
      <c r="A95" s="90" t="s">
        <v>278</v>
      </c>
      <c r="B95" s="73">
        <v>502</v>
      </c>
      <c r="C95" s="86">
        <v>1</v>
      </c>
      <c r="D95" s="86">
        <v>13</v>
      </c>
      <c r="E95" s="107" t="s">
        <v>1</v>
      </c>
      <c r="F95" s="104" t="s">
        <v>83</v>
      </c>
      <c r="G95" s="105" t="s">
        <v>116</v>
      </c>
      <c r="H95" s="112">
        <v>14020</v>
      </c>
      <c r="I95" s="40"/>
      <c r="J95" s="87"/>
      <c r="K95" s="41">
        <f>K96</f>
        <v>50000</v>
      </c>
      <c r="L95" s="41">
        <f t="shared" ref="L95:O96" si="36">L96</f>
        <v>0</v>
      </c>
      <c r="M95" s="41">
        <f t="shared" si="36"/>
        <v>8000</v>
      </c>
      <c r="N95" s="75">
        <f t="shared" si="0"/>
        <v>16</v>
      </c>
      <c r="O95" s="41">
        <f t="shared" si="36"/>
        <v>8000</v>
      </c>
      <c r="P95" s="75">
        <f t="shared" si="33"/>
        <v>16</v>
      </c>
      <c r="Q95" s="128"/>
      <c r="R95" s="96"/>
      <c r="S95" s="2"/>
      <c r="T95" s="2"/>
      <c r="U95" s="2"/>
      <c r="V95" s="2"/>
      <c r="W95" s="2"/>
      <c r="X95" s="2"/>
    </row>
    <row r="96" spans="1:24" ht="37.5" x14ac:dyDescent="0.2">
      <c r="A96" s="90" t="s">
        <v>309</v>
      </c>
      <c r="B96" s="73">
        <v>502</v>
      </c>
      <c r="C96" s="86">
        <v>1</v>
      </c>
      <c r="D96" s="86">
        <v>13</v>
      </c>
      <c r="E96" s="107" t="s">
        <v>1</v>
      </c>
      <c r="F96" s="104" t="s">
        <v>83</v>
      </c>
      <c r="G96" s="105" t="s">
        <v>116</v>
      </c>
      <c r="H96" s="112">
        <v>14020</v>
      </c>
      <c r="I96" s="40">
        <v>200</v>
      </c>
      <c r="J96" s="87"/>
      <c r="K96" s="12">
        <f>K97</f>
        <v>50000</v>
      </c>
      <c r="L96" s="12">
        <f t="shared" si="36"/>
        <v>0</v>
      </c>
      <c r="M96" s="12">
        <f t="shared" si="36"/>
        <v>8000</v>
      </c>
      <c r="N96" s="75">
        <f t="shared" si="0"/>
        <v>16</v>
      </c>
      <c r="O96" s="12">
        <f t="shared" si="36"/>
        <v>8000</v>
      </c>
      <c r="P96" s="75">
        <f t="shared" si="33"/>
        <v>16</v>
      </c>
      <c r="Q96" s="128"/>
      <c r="R96" s="96"/>
      <c r="S96" s="2"/>
      <c r="T96" s="2"/>
      <c r="U96" s="2"/>
      <c r="V96" s="2"/>
      <c r="W96" s="2"/>
      <c r="X96" s="2"/>
    </row>
    <row r="97" spans="1:24" ht="56.25" x14ac:dyDescent="0.2">
      <c r="A97" s="85" t="s">
        <v>2</v>
      </c>
      <c r="B97" s="73">
        <v>502</v>
      </c>
      <c r="C97" s="86">
        <v>1</v>
      </c>
      <c r="D97" s="86">
        <v>13</v>
      </c>
      <c r="E97" s="107" t="s">
        <v>1</v>
      </c>
      <c r="F97" s="104" t="s">
        <v>83</v>
      </c>
      <c r="G97" s="105" t="s">
        <v>116</v>
      </c>
      <c r="H97" s="112">
        <v>14020</v>
      </c>
      <c r="I97" s="40">
        <v>240</v>
      </c>
      <c r="J97" s="87"/>
      <c r="K97" s="41">
        <v>50000</v>
      </c>
      <c r="L97" s="41"/>
      <c r="M97" s="41">
        <v>8000</v>
      </c>
      <c r="N97" s="75">
        <f t="shared" si="0"/>
        <v>16</v>
      </c>
      <c r="O97" s="41">
        <f>M97</f>
        <v>8000</v>
      </c>
      <c r="P97" s="75">
        <f t="shared" si="33"/>
        <v>16</v>
      </c>
      <c r="Q97" s="128"/>
      <c r="R97" s="96"/>
      <c r="S97" s="2"/>
      <c r="T97" s="2"/>
      <c r="U97" s="2"/>
      <c r="V97" s="2"/>
      <c r="W97" s="2"/>
      <c r="X97" s="2"/>
    </row>
    <row r="98" spans="1:24" ht="56.25" x14ac:dyDescent="0.2">
      <c r="A98" s="90" t="s">
        <v>279</v>
      </c>
      <c r="B98" s="73">
        <v>502</v>
      </c>
      <c r="C98" s="86">
        <v>1</v>
      </c>
      <c r="D98" s="86">
        <v>13</v>
      </c>
      <c r="E98" s="107" t="s">
        <v>1</v>
      </c>
      <c r="F98" s="104" t="s">
        <v>83</v>
      </c>
      <c r="G98" s="105" t="s">
        <v>116</v>
      </c>
      <c r="H98" s="112">
        <v>14030</v>
      </c>
      <c r="I98" s="40"/>
      <c r="J98" s="87"/>
      <c r="K98" s="41">
        <f>K99</f>
        <v>12500</v>
      </c>
      <c r="L98" s="41">
        <f t="shared" ref="L98:O99" si="37">L99</f>
        <v>0</v>
      </c>
      <c r="M98" s="41">
        <f t="shared" si="37"/>
        <v>0</v>
      </c>
      <c r="N98" s="75">
        <f t="shared" si="0"/>
        <v>0</v>
      </c>
      <c r="O98" s="41">
        <f t="shared" si="37"/>
        <v>0</v>
      </c>
      <c r="P98" s="75">
        <f t="shared" si="33"/>
        <v>0</v>
      </c>
      <c r="Q98" s="128"/>
      <c r="R98" s="96"/>
      <c r="S98" s="2"/>
      <c r="T98" s="2"/>
      <c r="U98" s="2"/>
      <c r="V98" s="2"/>
      <c r="W98" s="2"/>
      <c r="X98" s="2"/>
    </row>
    <row r="99" spans="1:24" ht="37.5" x14ac:dyDescent="0.2">
      <c r="A99" s="90" t="s">
        <v>309</v>
      </c>
      <c r="B99" s="73">
        <v>502</v>
      </c>
      <c r="C99" s="86">
        <v>1</v>
      </c>
      <c r="D99" s="86">
        <v>13</v>
      </c>
      <c r="E99" s="107" t="s">
        <v>1</v>
      </c>
      <c r="F99" s="104" t="s">
        <v>83</v>
      </c>
      <c r="G99" s="105" t="s">
        <v>116</v>
      </c>
      <c r="H99" s="112">
        <v>14030</v>
      </c>
      <c r="I99" s="40">
        <v>200</v>
      </c>
      <c r="J99" s="87"/>
      <c r="K99" s="41">
        <f>K100</f>
        <v>12500</v>
      </c>
      <c r="L99" s="41">
        <f t="shared" si="37"/>
        <v>0</v>
      </c>
      <c r="M99" s="41">
        <f t="shared" si="37"/>
        <v>0</v>
      </c>
      <c r="N99" s="75">
        <f t="shared" si="0"/>
        <v>0</v>
      </c>
      <c r="O99" s="41">
        <f t="shared" si="37"/>
        <v>0</v>
      </c>
      <c r="P99" s="75">
        <f t="shared" si="33"/>
        <v>0</v>
      </c>
      <c r="Q99" s="128"/>
      <c r="R99" s="96"/>
      <c r="S99" s="2"/>
      <c r="T99" s="2"/>
      <c r="U99" s="2"/>
      <c r="V99" s="2"/>
      <c r="W99" s="2"/>
      <c r="X99" s="2"/>
    </row>
    <row r="100" spans="1:24" ht="56.25" x14ac:dyDescent="0.2">
      <c r="A100" s="85" t="s">
        <v>2</v>
      </c>
      <c r="B100" s="73">
        <v>502</v>
      </c>
      <c r="C100" s="86">
        <v>1</v>
      </c>
      <c r="D100" s="86">
        <v>13</v>
      </c>
      <c r="E100" s="107" t="s">
        <v>1</v>
      </c>
      <c r="F100" s="104" t="s">
        <v>83</v>
      </c>
      <c r="G100" s="105" t="s">
        <v>116</v>
      </c>
      <c r="H100" s="112">
        <v>14030</v>
      </c>
      <c r="I100" s="40">
        <v>240</v>
      </c>
      <c r="J100" s="87"/>
      <c r="K100" s="41">
        <v>12500</v>
      </c>
      <c r="L100" s="41"/>
      <c r="M100" s="41">
        <v>0</v>
      </c>
      <c r="N100" s="75">
        <f t="shared" ref="N100:N162" si="38">M100/K100*100</f>
        <v>0</v>
      </c>
      <c r="O100" s="41">
        <f>M100</f>
        <v>0</v>
      </c>
      <c r="P100" s="75">
        <f t="shared" si="33"/>
        <v>0</v>
      </c>
      <c r="Q100" s="128"/>
      <c r="R100" s="96"/>
      <c r="S100" s="2"/>
      <c r="T100" s="2"/>
      <c r="U100" s="2"/>
      <c r="V100" s="2"/>
      <c r="W100" s="2"/>
      <c r="X100" s="2"/>
    </row>
    <row r="101" spans="1:24" ht="70.5" customHeight="1" x14ac:dyDescent="0.2">
      <c r="A101" s="90" t="s">
        <v>216</v>
      </c>
      <c r="B101" s="73">
        <v>502</v>
      </c>
      <c r="C101" s="88">
        <v>1</v>
      </c>
      <c r="D101" s="88">
        <v>13</v>
      </c>
      <c r="E101" s="109" t="s">
        <v>27</v>
      </c>
      <c r="F101" s="110">
        <v>0</v>
      </c>
      <c r="G101" s="111" t="s">
        <v>203</v>
      </c>
      <c r="H101" s="116" t="s">
        <v>114</v>
      </c>
      <c r="I101" s="73"/>
      <c r="J101" s="89"/>
      <c r="K101" s="35">
        <f>K102</f>
        <v>24068417.559999999</v>
      </c>
      <c r="L101" s="35" t="e">
        <f>#REF!+L102</f>
        <v>#REF!</v>
      </c>
      <c r="M101" s="35">
        <f>M102</f>
        <v>5971148.6000000006</v>
      </c>
      <c r="N101" s="75">
        <f t="shared" si="38"/>
        <v>24.809061855082764</v>
      </c>
      <c r="O101" s="35">
        <f>O102</f>
        <v>5971148.6000000006</v>
      </c>
      <c r="P101" s="75">
        <f t="shared" si="2"/>
        <v>24.809061855082764</v>
      </c>
      <c r="Q101" s="10"/>
      <c r="R101" s="82"/>
      <c r="S101" s="2"/>
      <c r="T101" s="2"/>
      <c r="U101" s="2"/>
      <c r="V101" s="2"/>
      <c r="W101" s="2"/>
      <c r="X101" s="2"/>
    </row>
    <row r="102" spans="1:24" ht="112.5" x14ac:dyDescent="0.2">
      <c r="A102" s="90" t="s">
        <v>172</v>
      </c>
      <c r="B102" s="73">
        <v>502</v>
      </c>
      <c r="C102" s="88">
        <v>1</v>
      </c>
      <c r="D102" s="88">
        <v>13</v>
      </c>
      <c r="E102" s="109" t="s">
        <v>27</v>
      </c>
      <c r="F102" s="110" t="s">
        <v>26</v>
      </c>
      <c r="G102" s="111" t="s">
        <v>203</v>
      </c>
      <c r="H102" s="116" t="s">
        <v>114</v>
      </c>
      <c r="I102" s="73"/>
      <c r="J102" s="89"/>
      <c r="K102" s="35">
        <f>K103+K115</f>
        <v>24068417.559999999</v>
      </c>
      <c r="L102" s="35" t="e">
        <f>L103+L115</f>
        <v>#REF!</v>
      </c>
      <c r="M102" s="35">
        <f>M103+M115</f>
        <v>5971148.6000000006</v>
      </c>
      <c r="N102" s="75">
        <f t="shared" si="38"/>
        <v>24.809061855082764</v>
      </c>
      <c r="O102" s="35">
        <f>O103+O115</f>
        <v>5971148.6000000006</v>
      </c>
      <c r="P102" s="75">
        <f t="shared" si="2"/>
        <v>24.809061855082764</v>
      </c>
      <c r="Q102" s="10"/>
      <c r="R102" s="66"/>
      <c r="S102" s="2"/>
      <c r="T102" s="2"/>
      <c r="U102" s="2"/>
      <c r="V102" s="2"/>
      <c r="W102" s="2"/>
      <c r="X102" s="2"/>
    </row>
    <row r="103" spans="1:24" ht="53.25" customHeight="1" x14ac:dyDescent="0.2">
      <c r="A103" s="90" t="s">
        <v>244</v>
      </c>
      <c r="B103" s="73">
        <v>502</v>
      </c>
      <c r="C103" s="86">
        <v>1</v>
      </c>
      <c r="D103" s="86">
        <v>13</v>
      </c>
      <c r="E103" s="107" t="s">
        <v>27</v>
      </c>
      <c r="F103" s="104" t="s">
        <v>26</v>
      </c>
      <c r="G103" s="105" t="s">
        <v>1</v>
      </c>
      <c r="H103" s="106" t="s">
        <v>114</v>
      </c>
      <c r="I103" s="40"/>
      <c r="J103" s="87"/>
      <c r="K103" s="12">
        <f>K104+K112</f>
        <v>23813417.559999999</v>
      </c>
      <c r="L103" s="12" t="e">
        <f t="shared" ref="L103:O103" si="39">L104+L112</f>
        <v>#REF!</v>
      </c>
      <c r="M103" s="12">
        <f t="shared" si="39"/>
        <v>5971148.6000000006</v>
      </c>
      <c r="N103" s="75">
        <f t="shared" si="38"/>
        <v>25.074723461910359</v>
      </c>
      <c r="O103" s="12">
        <f t="shared" si="39"/>
        <v>5971148.6000000006</v>
      </c>
      <c r="P103" s="75">
        <f t="shared" si="2"/>
        <v>25.074723461910359</v>
      </c>
      <c r="Q103" s="10"/>
      <c r="R103" s="44"/>
      <c r="S103" s="2"/>
      <c r="T103" s="2"/>
      <c r="U103" s="2"/>
      <c r="V103" s="2"/>
      <c r="W103" s="2"/>
      <c r="X103" s="2"/>
    </row>
    <row r="104" spans="1:24" ht="37.5" x14ac:dyDescent="0.2">
      <c r="A104" s="85" t="s">
        <v>82</v>
      </c>
      <c r="B104" s="73">
        <v>502</v>
      </c>
      <c r="C104" s="86">
        <v>1</v>
      </c>
      <c r="D104" s="86">
        <v>13</v>
      </c>
      <c r="E104" s="107" t="s">
        <v>27</v>
      </c>
      <c r="F104" s="104" t="s">
        <v>26</v>
      </c>
      <c r="G104" s="105" t="s">
        <v>1</v>
      </c>
      <c r="H104" s="106" t="s">
        <v>201</v>
      </c>
      <c r="I104" s="40"/>
      <c r="J104" s="87"/>
      <c r="K104" s="12">
        <f>K105+K107+K109</f>
        <v>23485355.559999999</v>
      </c>
      <c r="L104" s="12" t="e">
        <f>L105+L107+#REF!+L109</f>
        <v>#REF!</v>
      </c>
      <c r="M104" s="12">
        <f>M105+M107+M109</f>
        <v>5946661.7300000004</v>
      </c>
      <c r="N104" s="75">
        <f t="shared" si="38"/>
        <v>25.320722587348389</v>
      </c>
      <c r="O104" s="12">
        <f>O105+O107+O109</f>
        <v>5946661.7300000004</v>
      </c>
      <c r="P104" s="75">
        <f t="shared" si="2"/>
        <v>25.320722587348389</v>
      </c>
      <c r="Q104" s="10"/>
      <c r="R104" s="44"/>
      <c r="S104" s="2"/>
      <c r="T104" s="2"/>
      <c r="U104" s="2"/>
      <c r="V104" s="2"/>
      <c r="W104" s="2"/>
      <c r="X104" s="2"/>
    </row>
    <row r="105" spans="1:24" ht="93.75" x14ac:dyDescent="0.2">
      <c r="A105" s="90" t="s">
        <v>188</v>
      </c>
      <c r="B105" s="73">
        <v>502</v>
      </c>
      <c r="C105" s="86">
        <f t="shared" ref="C105:H106" si="40">C104</f>
        <v>1</v>
      </c>
      <c r="D105" s="86">
        <f t="shared" si="40"/>
        <v>13</v>
      </c>
      <c r="E105" s="103" t="str">
        <f t="shared" si="40"/>
        <v>02</v>
      </c>
      <c r="F105" s="118" t="str">
        <f t="shared" si="40"/>
        <v>8</v>
      </c>
      <c r="G105" s="105" t="str">
        <f t="shared" si="40"/>
        <v>01</v>
      </c>
      <c r="H105" s="106" t="str">
        <f t="shared" si="40"/>
        <v>11030</v>
      </c>
      <c r="I105" s="40">
        <v>100</v>
      </c>
      <c r="J105" s="87"/>
      <c r="K105" s="12">
        <f>K106</f>
        <v>13573982.109999999</v>
      </c>
      <c r="L105" s="12">
        <f t="shared" ref="L105:O105" si="41">L106</f>
        <v>0</v>
      </c>
      <c r="M105" s="12">
        <f t="shared" si="41"/>
        <v>3481405.82</v>
      </c>
      <c r="N105" s="75">
        <f t="shared" si="38"/>
        <v>25.647638193328959</v>
      </c>
      <c r="O105" s="12">
        <f t="shared" si="41"/>
        <v>3481405.82</v>
      </c>
      <c r="P105" s="75">
        <f t="shared" si="2"/>
        <v>25.647638193328959</v>
      </c>
      <c r="Q105" s="10"/>
      <c r="R105" s="44"/>
      <c r="S105" s="2"/>
      <c r="T105" s="2"/>
      <c r="U105" s="2"/>
      <c r="V105" s="2"/>
      <c r="W105" s="2"/>
      <c r="X105" s="2"/>
    </row>
    <row r="106" spans="1:24" ht="37.5" x14ac:dyDescent="0.2">
      <c r="A106" s="90" t="s">
        <v>17</v>
      </c>
      <c r="B106" s="73">
        <v>502</v>
      </c>
      <c r="C106" s="86">
        <f t="shared" si="40"/>
        <v>1</v>
      </c>
      <c r="D106" s="86">
        <f t="shared" si="40"/>
        <v>13</v>
      </c>
      <c r="E106" s="103" t="str">
        <f t="shared" si="40"/>
        <v>02</v>
      </c>
      <c r="F106" s="118" t="str">
        <f t="shared" si="40"/>
        <v>8</v>
      </c>
      <c r="G106" s="105" t="str">
        <f t="shared" si="40"/>
        <v>01</v>
      </c>
      <c r="H106" s="106" t="str">
        <f t="shared" si="40"/>
        <v>11030</v>
      </c>
      <c r="I106" s="40">
        <v>110</v>
      </c>
      <c r="J106" s="87"/>
      <c r="K106" s="41">
        <v>13573982.109999999</v>
      </c>
      <c r="L106" s="84"/>
      <c r="M106" s="11">
        <v>3481405.82</v>
      </c>
      <c r="N106" s="75">
        <f t="shared" si="38"/>
        <v>25.647638193328959</v>
      </c>
      <c r="O106" s="11">
        <f>M106</f>
        <v>3481405.82</v>
      </c>
      <c r="P106" s="75">
        <f t="shared" si="2"/>
        <v>25.647638193328959</v>
      </c>
      <c r="Q106" s="10"/>
      <c r="R106" s="82"/>
      <c r="S106" s="2"/>
      <c r="T106" s="2"/>
      <c r="U106" s="2"/>
      <c r="V106" s="2"/>
      <c r="W106" s="2"/>
      <c r="X106" s="2"/>
    </row>
    <row r="107" spans="1:24" ht="37.5" x14ac:dyDescent="0.2">
      <c r="A107" s="90" t="s">
        <v>309</v>
      </c>
      <c r="B107" s="73">
        <v>502</v>
      </c>
      <c r="C107" s="86">
        <f t="shared" ref="C107:H108" si="42">C104</f>
        <v>1</v>
      </c>
      <c r="D107" s="86">
        <f t="shared" si="42"/>
        <v>13</v>
      </c>
      <c r="E107" s="103" t="str">
        <f t="shared" si="42"/>
        <v>02</v>
      </c>
      <c r="F107" s="118" t="str">
        <f t="shared" si="42"/>
        <v>8</v>
      </c>
      <c r="G107" s="105" t="str">
        <f t="shared" si="42"/>
        <v>01</v>
      </c>
      <c r="H107" s="106" t="str">
        <f t="shared" si="42"/>
        <v>11030</v>
      </c>
      <c r="I107" s="40">
        <v>200</v>
      </c>
      <c r="J107" s="87"/>
      <c r="K107" s="12">
        <f>K108</f>
        <v>7594373.3899999997</v>
      </c>
      <c r="L107" s="12">
        <f t="shared" ref="L107:O107" si="43">L108</f>
        <v>0</v>
      </c>
      <c r="M107" s="12">
        <f t="shared" si="43"/>
        <v>2352255.91</v>
      </c>
      <c r="N107" s="75">
        <f t="shared" si="38"/>
        <v>30.97366680834217</v>
      </c>
      <c r="O107" s="12">
        <f t="shared" si="43"/>
        <v>2352255.91</v>
      </c>
      <c r="P107" s="75">
        <f t="shared" si="2"/>
        <v>30.97366680834217</v>
      </c>
      <c r="Q107" s="10"/>
      <c r="R107" s="82"/>
      <c r="S107" s="2"/>
      <c r="T107" s="2"/>
      <c r="U107" s="2"/>
      <c r="V107" s="2"/>
      <c r="W107" s="2"/>
      <c r="X107" s="2"/>
    </row>
    <row r="108" spans="1:24" ht="56.25" x14ac:dyDescent="0.2">
      <c r="A108" s="85" t="s">
        <v>2</v>
      </c>
      <c r="B108" s="73">
        <v>502</v>
      </c>
      <c r="C108" s="86">
        <f t="shared" si="42"/>
        <v>1</v>
      </c>
      <c r="D108" s="86">
        <f t="shared" si="42"/>
        <v>13</v>
      </c>
      <c r="E108" s="103" t="str">
        <f t="shared" si="42"/>
        <v>02</v>
      </c>
      <c r="F108" s="118" t="str">
        <f t="shared" si="42"/>
        <v>8</v>
      </c>
      <c r="G108" s="105" t="str">
        <f t="shared" si="42"/>
        <v>01</v>
      </c>
      <c r="H108" s="106" t="str">
        <f t="shared" si="42"/>
        <v>11030</v>
      </c>
      <c r="I108" s="40">
        <v>240</v>
      </c>
      <c r="J108" s="87"/>
      <c r="K108" s="41">
        <v>7594373.3899999997</v>
      </c>
      <c r="L108" s="84"/>
      <c r="M108" s="12">
        <v>2352255.91</v>
      </c>
      <c r="N108" s="75">
        <f t="shared" si="38"/>
        <v>30.97366680834217</v>
      </c>
      <c r="O108" s="12">
        <f>M108</f>
        <v>2352255.91</v>
      </c>
      <c r="P108" s="75">
        <f t="shared" si="2"/>
        <v>30.97366680834217</v>
      </c>
      <c r="Q108" s="10"/>
      <c r="R108" s="82"/>
      <c r="S108" s="2"/>
      <c r="T108" s="2"/>
      <c r="U108" s="2"/>
      <c r="V108" s="2"/>
      <c r="W108" s="2"/>
      <c r="X108" s="2"/>
    </row>
    <row r="109" spans="1:24" ht="18.75" x14ac:dyDescent="0.2">
      <c r="A109" s="85" t="s">
        <v>105</v>
      </c>
      <c r="B109" s="73">
        <v>502</v>
      </c>
      <c r="C109" s="86">
        <f t="shared" ref="C109:H109" si="44">C106</f>
        <v>1</v>
      </c>
      <c r="D109" s="86">
        <f t="shared" si="44"/>
        <v>13</v>
      </c>
      <c r="E109" s="103" t="str">
        <f t="shared" si="44"/>
        <v>02</v>
      </c>
      <c r="F109" s="118" t="str">
        <f t="shared" si="44"/>
        <v>8</v>
      </c>
      <c r="G109" s="105" t="str">
        <f t="shared" si="44"/>
        <v>01</v>
      </c>
      <c r="H109" s="106" t="str">
        <f t="shared" si="44"/>
        <v>11030</v>
      </c>
      <c r="I109" s="40">
        <v>800</v>
      </c>
      <c r="J109" s="87"/>
      <c r="K109" s="12">
        <f>K111+K110</f>
        <v>2317000.06</v>
      </c>
      <c r="L109" s="12">
        <f t="shared" ref="L109:M109" si="45">L111+L110</f>
        <v>0</v>
      </c>
      <c r="M109" s="12">
        <f t="shared" si="45"/>
        <v>113000</v>
      </c>
      <c r="N109" s="75">
        <f t="shared" si="38"/>
        <v>4.8769959893742945</v>
      </c>
      <c r="O109" s="12">
        <f t="shared" ref="O109" si="46">O111+O110</f>
        <v>113000</v>
      </c>
      <c r="P109" s="75">
        <f t="shared" si="2"/>
        <v>4.8769959893742945</v>
      </c>
      <c r="Q109" s="10"/>
      <c r="R109" s="44"/>
      <c r="S109" s="2"/>
      <c r="T109" s="2"/>
      <c r="U109" s="2"/>
      <c r="V109" s="2"/>
      <c r="W109" s="2"/>
      <c r="X109" s="2"/>
    </row>
    <row r="110" spans="1:24" ht="18.75" x14ac:dyDescent="0.2">
      <c r="A110" s="85" t="s">
        <v>166</v>
      </c>
      <c r="B110" s="73">
        <f t="shared" ref="B110:H110" si="47">B111</f>
        <v>502</v>
      </c>
      <c r="C110" s="86">
        <f t="shared" si="47"/>
        <v>1</v>
      </c>
      <c r="D110" s="86">
        <f t="shared" si="47"/>
        <v>13</v>
      </c>
      <c r="E110" s="103" t="str">
        <f t="shared" si="47"/>
        <v>02</v>
      </c>
      <c r="F110" s="118" t="str">
        <f t="shared" si="47"/>
        <v>8</v>
      </c>
      <c r="G110" s="105" t="str">
        <f t="shared" si="47"/>
        <v>01</v>
      </c>
      <c r="H110" s="106" t="str">
        <f t="shared" si="47"/>
        <v>11030</v>
      </c>
      <c r="I110" s="40">
        <v>830</v>
      </c>
      <c r="J110" s="87"/>
      <c r="K110" s="12">
        <v>2110000</v>
      </c>
      <c r="L110" s="12">
        <f t="shared" ref="L110" si="48">L111</f>
        <v>0</v>
      </c>
      <c r="M110" s="12">
        <v>78000</v>
      </c>
      <c r="N110" s="75">
        <f t="shared" si="38"/>
        <v>3.6966824644549763</v>
      </c>
      <c r="O110" s="12">
        <f>M110</f>
        <v>78000</v>
      </c>
      <c r="P110" s="75">
        <f t="shared" ref="P110:P153" si="49">O110/K110*100</f>
        <v>3.6966824644549763</v>
      </c>
      <c r="Q110" s="10"/>
      <c r="R110" s="92"/>
      <c r="S110" s="2"/>
      <c r="T110" s="2"/>
      <c r="U110" s="2"/>
      <c r="V110" s="2"/>
      <c r="W110" s="2"/>
      <c r="X110" s="2"/>
    </row>
    <row r="111" spans="1:24" ht="18.75" x14ac:dyDescent="0.2">
      <c r="A111" s="90" t="s">
        <v>190</v>
      </c>
      <c r="B111" s="73">
        <v>502</v>
      </c>
      <c r="C111" s="86">
        <f t="shared" ref="C111:H111" si="50">C107</f>
        <v>1</v>
      </c>
      <c r="D111" s="86">
        <f t="shared" si="50"/>
        <v>13</v>
      </c>
      <c r="E111" s="103" t="str">
        <f t="shared" si="50"/>
        <v>02</v>
      </c>
      <c r="F111" s="118" t="str">
        <f t="shared" si="50"/>
        <v>8</v>
      </c>
      <c r="G111" s="105" t="str">
        <f t="shared" si="50"/>
        <v>01</v>
      </c>
      <c r="H111" s="106" t="str">
        <f t="shared" si="50"/>
        <v>11030</v>
      </c>
      <c r="I111" s="40">
        <v>850</v>
      </c>
      <c r="J111" s="87"/>
      <c r="K111" s="41">
        <v>207000.06</v>
      </c>
      <c r="L111" s="84"/>
      <c r="M111" s="11">
        <v>35000</v>
      </c>
      <c r="N111" s="75">
        <f t="shared" si="38"/>
        <v>16.908207659456718</v>
      </c>
      <c r="O111" s="11">
        <f>M111</f>
        <v>35000</v>
      </c>
      <c r="P111" s="75">
        <f t="shared" si="49"/>
        <v>16.908207659456718</v>
      </c>
      <c r="Q111" s="10"/>
      <c r="R111" s="9"/>
      <c r="S111" s="2"/>
      <c r="T111" s="2"/>
      <c r="U111" s="2"/>
      <c r="V111" s="2"/>
      <c r="W111" s="2"/>
      <c r="X111" s="2"/>
    </row>
    <row r="112" spans="1:24" ht="75" x14ac:dyDescent="0.2">
      <c r="A112" s="90" t="s">
        <v>281</v>
      </c>
      <c r="B112" s="73">
        <v>502</v>
      </c>
      <c r="C112" s="86">
        <f>C108</f>
        <v>1</v>
      </c>
      <c r="D112" s="86">
        <f>D108</f>
        <v>13</v>
      </c>
      <c r="E112" s="103" t="str">
        <f>E108</f>
        <v>02</v>
      </c>
      <c r="F112" s="118" t="str">
        <f>F108</f>
        <v>8</v>
      </c>
      <c r="G112" s="105" t="str">
        <f>G108</f>
        <v>01</v>
      </c>
      <c r="H112" s="106" t="s">
        <v>280</v>
      </c>
      <c r="I112" s="40"/>
      <c r="J112" s="87" t="e">
        <f>#REF!</f>
        <v>#REF!</v>
      </c>
      <c r="K112" s="41">
        <f>K113</f>
        <v>328062</v>
      </c>
      <c r="L112" s="92" t="e">
        <f>#REF!</f>
        <v>#REF!</v>
      </c>
      <c r="M112" s="11">
        <f>M113</f>
        <v>24486.87</v>
      </c>
      <c r="N112" s="75">
        <f t="shared" si="38"/>
        <v>7.464098249721089</v>
      </c>
      <c r="O112" s="11">
        <f>O113</f>
        <v>24486.87</v>
      </c>
      <c r="P112" s="75">
        <f t="shared" si="49"/>
        <v>7.464098249721089</v>
      </c>
      <c r="Q112" s="10"/>
      <c r="R112" s="92"/>
      <c r="S112" s="2"/>
      <c r="T112" s="2"/>
      <c r="U112" s="2"/>
      <c r="V112" s="2"/>
      <c r="W112" s="2"/>
      <c r="X112" s="2"/>
    </row>
    <row r="113" spans="1:24" ht="93.75" x14ac:dyDescent="0.2">
      <c r="A113" s="90" t="s">
        <v>188</v>
      </c>
      <c r="B113" s="73">
        <v>502</v>
      </c>
      <c r="C113" s="86">
        <f t="shared" ref="C113:G113" si="51">C109</f>
        <v>1</v>
      </c>
      <c r="D113" s="86">
        <f t="shared" si="51"/>
        <v>13</v>
      </c>
      <c r="E113" s="103" t="str">
        <f t="shared" si="51"/>
        <v>02</v>
      </c>
      <c r="F113" s="118" t="str">
        <f t="shared" si="51"/>
        <v>8</v>
      </c>
      <c r="G113" s="105" t="str">
        <f t="shared" si="51"/>
        <v>01</v>
      </c>
      <c r="H113" s="106" t="s">
        <v>280</v>
      </c>
      <c r="I113" s="40">
        <v>100</v>
      </c>
      <c r="J113" s="87" t="e">
        <f>#REF!</f>
        <v>#REF!</v>
      </c>
      <c r="K113" s="41">
        <f>K114</f>
        <v>328062</v>
      </c>
      <c r="L113" s="92" t="e">
        <f>#REF!</f>
        <v>#REF!</v>
      </c>
      <c r="M113" s="11">
        <f>M114</f>
        <v>24486.87</v>
      </c>
      <c r="N113" s="75">
        <f t="shared" si="38"/>
        <v>7.464098249721089</v>
      </c>
      <c r="O113" s="11">
        <f>O114</f>
        <v>24486.87</v>
      </c>
      <c r="P113" s="75">
        <f t="shared" si="49"/>
        <v>7.464098249721089</v>
      </c>
      <c r="Q113" s="10"/>
      <c r="R113" s="92"/>
      <c r="S113" s="2"/>
      <c r="T113" s="2"/>
      <c r="U113" s="2"/>
      <c r="V113" s="2"/>
      <c r="W113" s="2"/>
      <c r="X113" s="2"/>
    </row>
    <row r="114" spans="1:24" ht="37.5" x14ac:dyDescent="0.2">
      <c r="A114" s="85" t="s">
        <v>18</v>
      </c>
      <c r="B114" s="73">
        <v>502</v>
      </c>
      <c r="C114" s="86">
        <f t="shared" ref="C114:G114" si="52">C110</f>
        <v>1</v>
      </c>
      <c r="D114" s="86">
        <f t="shared" si="52"/>
        <v>13</v>
      </c>
      <c r="E114" s="103" t="str">
        <f t="shared" si="52"/>
        <v>02</v>
      </c>
      <c r="F114" s="118" t="str">
        <f t="shared" si="52"/>
        <v>8</v>
      </c>
      <c r="G114" s="105" t="str">
        <f t="shared" si="52"/>
        <v>01</v>
      </c>
      <c r="H114" s="106" t="s">
        <v>280</v>
      </c>
      <c r="I114" s="40">
        <v>120</v>
      </c>
      <c r="J114" s="87" t="e">
        <f>#REF!</f>
        <v>#REF!</v>
      </c>
      <c r="K114" s="41">
        <v>328062</v>
      </c>
      <c r="L114" s="92" t="e">
        <f>#REF!</f>
        <v>#REF!</v>
      </c>
      <c r="M114" s="11">
        <v>24486.87</v>
      </c>
      <c r="N114" s="75">
        <f t="shared" si="38"/>
        <v>7.464098249721089</v>
      </c>
      <c r="O114" s="11">
        <f>M114</f>
        <v>24486.87</v>
      </c>
      <c r="P114" s="75">
        <f t="shared" si="49"/>
        <v>7.464098249721089</v>
      </c>
      <c r="Q114" s="10"/>
      <c r="R114" s="92"/>
      <c r="S114" s="2"/>
      <c r="T114" s="2"/>
      <c r="U114" s="2"/>
      <c r="V114" s="2"/>
      <c r="W114" s="2"/>
      <c r="X114" s="2"/>
    </row>
    <row r="115" spans="1:24" ht="56.25" x14ac:dyDescent="0.2">
      <c r="A115" s="85" t="s">
        <v>246</v>
      </c>
      <c r="B115" s="73">
        <v>502</v>
      </c>
      <c r="C115" s="86">
        <v>1</v>
      </c>
      <c r="D115" s="86">
        <v>13</v>
      </c>
      <c r="E115" s="103" t="str">
        <f t="shared" ref="E115:F120" si="53">E109</f>
        <v>02</v>
      </c>
      <c r="F115" s="118" t="str">
        <f t="shared" si="53"/>
        <v>8</v>
      </c>
      <c r="G115" s="105" t="s">
        <v>120</v>
      </c>
      <c r="H115" s="106" t="s">
        <v>114</v>
      </c>
      <c r="I115" s="40"/>
      <c r="J115" s="87"/>
      <c r="K115" s="41">
        <f>K116+K119+K122</f>
        <v>255000</v>
      </c>
      <c r="L115" s="41">
        <f t="shared" ref="L115:O115" si="54">L116+L119+L122</f>
        <v>0</v>
      </c>
      <c r="M115" s="41">
        <f t="shared" si="54"/>
        <v>0</v>
      </c>
      <c r="N115" s="75">
        <f t="shared" si="38"/>
        <v>0</v>
      </c>
      <c r="O115" s="41">
        <f t="shared" si="54"/>
        <v>0</v>
      </c>
      <c r="P115" s="75">
        <f t="shared" si="49"/>
        <v>0</v>
      </c>
      <c r="Q115" s="10"/>
      <c r="R115" s="92"/>
      <c r="S115" s="2"/>
      <c r="T115" s="2"/>
      <c r="U115" s="2"/>
      <c r="V115" s="2"/>
      <c r="W115" s="2"/>
      <c r="X115" s="2"/>
    </row>
    <row r="116" spans="1:24" ht="56.25" x14ac:dyDescent="0.2">
      <c r="A116" s="85" t="s">
        <v>236</v>
      </c>
      <c r="B116" s="73">
        <v>502</v>
      </c>
      <c r="C116" s="86">
        <v>1</v>
      </c>
      <c r="D116" s="86">
        <v>13</v>
      </c>
      <c r="E116" s="103" t="str">
        <f t="shared" si="53"/>
        <v>02</v>
      </c>
      <c r="F116" s="118" t="str">
        <f t="shared" si="53"/>
        <v>8</v>
      </c>
      <c r="G116" s="105" t="s">
        <v>120</v>
      </c>
      <c r="H116" s="108">
        <v>13010</v>
      </c>
      <c r="I116" s="40"/>
      <c r="J116" s="87"/>
      <c r="K116" s="41">
        <f>K117</f>
        <v>100000</v>
      </c>
      <c r="L116" s="41">
        <f t="shared" ref="L116:O117" si="55">L117</f>
        <v>0</v>
      </c>
      <c r="M116" s="41">
        <f t="shared" si="55"/>
        <v>0</v>
      </c>
      <c r="N116" s="75">
        <f t="shared" si="38"/>
        <v>0</v>
      </c>
      <c r="O116" s="41">
        <f t="shared" si="55"/>
        <v>0</v>
      </c>
      <c r="P116" s="75">
        <f t="shared" si="49"/>
        <v>0</v>
      </c>
      <c r="Q116" s="10"/>
      <c r="R116" s="92"/>
      <c r="S116" s="2"/>
      <c r="T116" s="2"/>
      <c r="U116" s="2"/>
      <c r="V116" s="2"/>
      <c r="W116" s="2"/>
      <c r="X116" s="2"/>
    </row>
    <row r="117" spans="1:24" ht="37.5" x14ac:dyDescent="0.2">
      <c r="A117" s="90" t="s">
        <v>309</v>
      </c>
      <c r="B117" s="73">
        <v>502</v>
      </c>
      <c r="C117" s="86">
        <v>1</v>
      </c>
      <c r="D117" s="86">
        <v>13</v>
      </c>
      <c r="E117" s="103" t="str">
        <f t="shared" si="53"/>
        <v>02</v>
      </c>
      <c r="F117" s="118" t="str">
        <f t="shared" si="53"/>
        <v>8</v>
      </c>
      <c r="G117" s="105" t="s">
        <v>120</v>
      </c>
      <c r="H117" s="108">
        <v>13010</v>
      </c>
      <c r="I117" s="40">
        <v>200</v>
      </c>
      <c r="J117" s="87"/>
      <c r="K117" s="41">
        <f>K118</f>
        <v>100000</v>
      </c>
      <c r="L117" s="41">
        <f t="shared" si="55"/>
        <v>0</v>
      </c>
      <c r="M117" s="41">
        <f t="shared" si="55"/>
        <v>0</v>
      </c>
      <c r="N117" s="75">
        <f t="shared" si="38"/>
        <v>0</v>
      </c>
      <c r="O117" s="41">
        <f t="shared" si="55"/>
        <v>0</v>
      </c>
      <c r="P117" s="75">
        <f t="shared" si="49"/>
        <v>0</v>
      </c>
      <c r="Q117" s="10"/>
      <c r="R117" s="92"/>
      <c r="S117" s="2"/>
      <c r="T117" s="2"/>
      <c r="U117" s="2"/>
      <c r="V117" s="2"/>
      <c r="W117" s="2"/>
      <c r="X117" s="2"/>
    </row>
    <row r="118" spans="1:24" ht="56.25" x14ac:dyDescent="0.2">
      <c r="A118" s="85" t="s">
        <v>2</v>
      </c>
      <c r="B118" s="73">
        <f t="shared" ref="B118:H118" si="56">B117</f>
        <v>502</v>
      </c>
      <c r="C118" s="86">
        <f t="shared" si="56"/>
        <v>1</v>
      </c>
      <c r="D118" s="86">
        <f t="shared" si="56"/>
        <v>13</v>
      </c>
      <c r="E118" s="103" t="str">
        <f t="shared" si="53"/>
        <v>02</v>
      </c>
      <c r="F118" s="118" t="str">
        <f t="shared" si="53"/>
        <v>8</v>
      </c>
      <c r="G118" s="105" t="s">
        <v>120</v>
      </c>
      <c r="H118" s="119">
        <f t="shared" si="56"/>
        <v>13010</v>
      </c>
      <c r="I118" s="40">
        <v>240</v>
      </c>
      <c r="J118" s="87"/>
      <c r="K118" s="41">
        <v>100000</v>
      </c>
      <c r="L118" s="92"/>
      <c r="M118" s="41">
        <v>0</v>
      </c>
      <c r="N118" s="75">
        <f t="shared" si="38"/>
        <v>0</v>
      </c>
      <c r="O118" s="41">
        <f>M118</f>
        <v>0</v>
      </c>
      <c r="P118" s="75">
        <f t="shared" si="49"/>
        <v>0</v>
      </c>
      <c r="Q118" s="10"/>
      <c r="R118" s="92"/>
      <c r="S118" s="2"/>
      <c r="T118" s="2"/>
      <c r="U118" s="2"/>
      <c r="V118" s="2"/>
      <c r="W118" s="2"/>
      <c r="X118" s="2"/>
    </row>
    <row r="119" spans="1:24" ht="56.25" x14ac:dyDescent="0.2">
      <c r="A119" s="85" t="s">
        <v>247</v>
      </c>
      <c r="B119" s="73">
        <f t="shared" ref="B119:I121" si="57">B116</f>
        <v>502</v>
      </c>
      <c r="C119" s="86">
        <f t="shared" si="57"/>
        <v>1</v>
      </c>
      <c r="D119" s="86">
        <f t="shared" si="57"/>
        <v>13</v>
      </c>
      <c r="E119" s="103" t="str">
        <f t="shared" si="53"/>
        <v>02</v>
      </c>
      <c r="F119" s="118" t="str">
        <f t="shared" si="53"/>
        <v>8</v>
      </c>
      <c r="G119" s="105" t="s">
        <v>120</v>
      </c>
      <c r="H119" s="119">
        <v>13030</v>
      </c>
      <c r="I119" s="40"/>
      <c r="J119" s="87"/>
      <c r="K119" s="41">
        <f>K120</f>
        <v>150000</v>
      </c>
      <c r="L119" s="92"/>
      <c r="M119" s="41">
        <v>0</v>
      </c>
      <c r="N119" s="75">
        <f t="shared" si="38"/>
        <v>0</v>
      </c>
      <c r="O119" s="41">
        <v>0</v>
      </c>
      <c r="P119" s="75">
        <f t="shared" si="49"/>
        <v>0</v>
      </c>
      <c r="Q119" s="10"/>
      <c r="R119" s="92"/>
      <c r="S119" s="2"/>
      <c r="T119" s="2"/>
      <c r="U119" s="2"/>
      <c r="V119" s="2"/>
      <c r="W119" s="2"/>
      <c r="X119" s="2"/>
    </row>
    <row r="120" spans="1:24" ht="37.5" x14ac:dyDescent="0.2">
      <c r="A120" s="90" t="s">
        <v>309</v>
      </c>
      <c r="B120" s="73">
        <f t="shared" si="57"/>
        <v>502</v>
      </c>
      <c r="C120" s="86">
        <f t="shared" si="57"/>
        <v>1</v>
      </c>
      <c r="D120" s="86">
        <f t="shared" si="57"/>
        <v>13</v>
      </c>
      <c r="E120" s="103" t="str">
        <f t="shared" si="53"/>
        <v>02</v>
      </c>
      <c r="F120" s="118" t="str">
        <f t="shared" si="53"/>
        <v>8</v>
      </c>
      <c r="G120" s="105" t="s">
        <v>120</v>
      </c>
      <c r="H120" s="119">
        <v>13030</v>
      </c>
      <c r="I120" s="40">
        <f t="shared" si="57"/>
        <v>200</v>
      </c>
      <c r="J120" s="87"/>
      <c r="K120" s="41">
        <f>K121</f>
        <v>150000</v>
      </c>
      <c r="L120" s="92"/>
      <c r="M120" s="41">
        <v>0</v>
      </c>
      <c r="N120" s="75">
        <f t="shared" si="38"/>
        <v>0</v>
      </c>
      <c r="O120" s="41">
        <v>0</v>
      </c>
      <c r="P120" s="75">
        <f t="shared" si="49"/>
        <v>0</v>
      </c>
      <c r="Q120" s="10"/>
      <c r="R120" s="92"/>
      <c r="S120" s="2"/>
      <c r="T120" s="2"/>
      <c r="U120" s="2"/>
      <c r="V120" s="2"/>
      <c r="W120" s="2"/>
      <c r="X120" s="2"/>
    </row>
    <row r="121" spans="1:24" ht="56.25" x14ac:dyDescent="0.2">
      <c r="A121" s="85" t="s">
        <v>2</v>
      </c>
      <c r="B121" s="73">
        <f t="shared" si="57"/>
        <v>502</v>
      </c>
      <c r="C121" s="86">
        <f t="shared" si="57"/>
        <v>1</v>
      </c>
      <c r="D121" s="86">
        <f t="shared" si="57"/>
        <v>13</v>
      </c>
      <c r="E121" s="103" t="str">
        <f t="shared" ref="E121:F121" si="58">E115</f>
        <v>02</v>
      </c>
      <c r="F121" s="118" t="str">
        <f t="shared" si="58"/>
        <v>8</v>
      </c>
      <c r="G121" s="105" t="s">
        <v>120</v>
      </c>
      <c r="H121" s="119">
        <v>13030</v>
      </c>
      <c r="I121" s="40">
        <f t="shared" si="57"/>
        <v>240</v>
      </c>
      <c r="J121" s="87"/>
      <c r="K121" s="41">
        <v>150000</v>
      </c>
      <c r="L121" s="92"/>
      <c r="M121" s="41">
        <v>0</v>
      </c>
      <c r="N121" s="75">
        <f t="shared" si="38"/>
        <v>0</v>
      </c>
      <c r="O121" s="41">
        <f>M121</f>
        <v>0</v>
      </c>
      <c r="P121" s="75">
        <f t="shared" si="49"/>
        <v>0</v>
      </c>
      <c r="Q121" s="10"/>
      <c r="R121" s="92"/>
      <c r="S121" s="2"/>
      <c r="T121" s="2"/>
      <c r="U121" s="2"/>
      <c r="V121" s="2"/>
      <c r="W121" s="2"/>
      <c r="X121" s="2"/>
    </row>
    <row r="122" spans="1:24" ht="56.25" x14ac:dyDescent="0.2">
      <c r="A122" s="90" t="s">
        <v>358</v>
      </c>
      <c r="B122" s="73">
        <f t="shared" ref="B122:D122" si="59">B119</f>
        <v>502</v>
      </c>
      <c r="C122" s="86">
        <f t="shared" si="59"/>
        <v>1</v>
      </c>
      <c r="D122" s="86">
        <f t="shared" si="59"/>
        <v>13</v>
      </c>
      <c r="E122" s="103" t="str">
        <f t="shared" ref="E122:F122" si="60">E116</f>
        <v>02</v>
      </c>
      <c r="F122" s="118" t="str">
        <f t="shared" si="60"/>
        <v>8</v>
      </c>
      <c r="G122" s="105" t="s">
        <v>120</v>
      </c>
      <c r="H122" s="119">
        <v>13050</v>
      </c>
      <c r="I122" s="40"/>
      <c r="J122" s="87"/>
      <c r="K122" s="41">
        <f>K123</f>
        <v>5000</v>
      </c>
      <c r="L122" s="41">
        <f t="shared" ref="L122:O123" si="61">L123</f>
        <v>0</v>
      </c>
      <c r="M122" s="41">
        <f t="shared" si="61"/>
        <v>0</v>
      </c>
      <c r="N122" s="75">
        <f t="shared" si="38"/>
        <v>0</v>
      </c>
      <c r="O122" s="41">
        <f t="shared" si="61"/>
        <v>0</v>
      </c>
      <c r="P122" s="75">
        <f t="shared" si="49"/>
        <v>0</v>
      </c>
      <c r="Q122" s="10"/>
      <c r="R122" s="140"/>
      <c r="S122" s="2"/>
      <c r="T122" s="2"/>
      <c r="U122" s="2"/>
      <c r="V122" s="2"/>
      <c r="W122" s="2"/>
      <c r="X122" s="2"/>
    </row>
    <row r="123" spans="1:24" ht="37.5" x14ac:dyDescent="0.2">
      <c r="A123" s="90" t="s">
        <v>309</v>
      </c>
      <c r="B123" s="73">
        <f t="shared" ref="B123:D123" si="62">B120</f>
        <v>502</v>
      </c>
      <c r="C123" s="86">
        <f t="shared" si="62"/>
        <v>1</v>
      </c>
      <c r="D123" s="86">
        <f t="shared" si="62"/>
        <v>13</v>
      </c>
      <c r="E123" s="103" t="str">
        <f t="shared" ref="E123:F123" si="63">E117</f>
        <v>02</v>
      </c>
      <c r="F123" s="118" t="str">
        <f t="shared" si="63"/>
        <v>8</v>
      </c>
      <c r="G123" s="105" t="s">
        <v>120</v>
      </c>
      <c r="H123" s="119">
        <v>13050</v>
      </c>
      <c r="I123" s="40">
        <f t="shared" ref="I123" si="64">I120</f>
        <v>200</v>
      </c>
      <c r="J123" s="87"/>
      <c r="K123" s="41">
        <f>K124</f>
        <v>5000</v>
      </c>
      <c r="L123" s="41">
        <f t="shared" si="61"/>
        <v>0</v>
      </c>
      <c r="M123" s="41">
        <f t="shared" si="61"/>
        <v>0</v>
      </c>
      <c r="N123" s="75">
        <f t="shared" si="38"/>
        <v>0</v>
      </c>
      <c r="O123" s="41">
        <f t="shared" si="61"/>
        <v>0</v>
      </c>
      <c r="P123" s="75">
        <f t="shared" si="49"/>
        <v>0</v>
      </c>
      <c r="Q123" s="10"/>
      <c r="R123" s="140"/>
      <c r="S123" s="2"/>
      <c r="T123" s="2"/>
      <c r="U123" s="2"/>
      <c r="V123" s="2"/>
      <c r="W123" s="2"/>
      <c r="X123" s="2"/>
    </row>
    <row r="124" spans="1:24" ht="56.25" x14ac:dyDescent="0.2">
      <c r="A124" s="85" t="s">
        <v>2</v>
      </c>
      <c r="B124" s="73">
        <f t="shared" ref="B124:D124" si="65">B121</f>
        <v>502</v>
      </c>
      <c r="C124" s="86">
        <f t="shared" si="65"/>
        <v>1</v>
      </c>
      <c r="D124" s="86">
        <f t="shared" si="65"/>
        <v>13</v>
      </c>
      <c r="E124" s="103" t="str">
        <f t="shared" ref="E124:F124" si="66">E118</f>
        <v>02</v>
      </c>
      <c r="F124" s="118" t="str">
        <f t="shared" si="66"/>
        <v>8</v>
      </c>
      <c r="G124" s="105" t="s">
        <v>120</v>
      </c>
      <c r="H124" s="119">
        <v>13050</v>
      </c>
      <c r="I124" s="40">
        <f t="shared" ref="I124" si="67">I121</f>
        <v>240</v>
      </c>
      <c r="J124" s="87"/>
      <c r="K124" s="41">
        <v>5000</v>
      </c>
      <c r="L124" s="140"/>
      <c r="M124" s="41">
        <v>0</v>
      </c>
      <c r="N124" s="75">
        <f t="shared" si="38"/>
        <v>0</v>
      </c>
      <c r="O124" s="41">
        <f>M124</f>
        <v>0</v>
      </c>
      <c r="P124" s="75">
        <f t="shared" si="49"/>
        <v>0</v>
      </c>
      <c r="Q124" s="10"/>
      <c r="R124" s="140"/>
      <c r="S124" s="2"/>
      <c r="T124" s="2"/>
      <c r="U124" s="2"/>
      <c r="V124" s="2"/>
      <c r="W124" s="2"/>
      <c r="X124" s="2"/>
    </row>
    <row r="125" spans="1:24" ht="37.5" x14ac:dyDescent="0.2">
      <c r="A125" s="85" t="s">
        <v>81</v>
      </c>
      <c r="B125" s="73">
        <v>502</v>
      </c>
      <c r="C125" s="88">
        <v>3</v>
      </c>
      <c r="D125" s="88">
        <v>0</v>
      </c>
      <c r="E125" s="115"/>
      <c r="F125" s="111"/>
      <c r="G125" s="111"/>
      <c r="H125" s="116"/>
      <c r="I125" s="76"/>
      <c r="J125" s="89"/>
      <c r="K125" s="35">
        <f>K126+K136</f>
        <v>506000</v>
      </c>
      <c r="L125" s="35" t="e">
        <f t="shared" ref="L125:O125" si="68">L126+L136</f>
        <v>#REF!</v>
      </c>
      <c r="M125" s="35">
        <f t="shared" si="68"/>
        <v>4600</v>
      </c>
      <c r="N125" s="75">
        <f t="shared" si="38"/>
        <v>0.90909090909090906</v>
      </c>
      <c r="O125" s="35">
        <f t="shared" si="68"/>
        <v>4600</v>
      </c>
      <c r="P125" s="75">
        <f t="shared" si="49"/>
        <v>0.90909090909090906</v>
      </c>
      <c r="Q125" s="10"/>
      <c r="R125" s="9"/>
      <c r="S125" s="2"/>
      <c r="T125" s="2"/>
      <c r="U125" s="2"/>
      <c r="V125" s="2"/>
      <c r="W125" s="2"/>
      <c r="X125" s="2"/>
    </row>
    <row r="126" spans="1:24" ht="18.75" x14ac:dyDescent="0.2">
      <c r="A126" s="90" t="s">
        <v>282</v>
      </c>
      <c r="B126" s="73">
        <v>502</v>
      </c>
      <c r="C126" s="88">
        <v>3</v>
      </c>
      <c r="D126" s="88">
        <v>9</v>
      </c>
      <c r="E126" s="115"/>
      <c r="F126" s="111"/>
      <c r="G126" s="111"/>
      <c r="H126" s="116"/>
      <c r="I126" s="76"/>
      <c r="J126" s="89"/>
      <c r="K126" s="35">
        <f t="shared" ref="K126:K131" si="69">K127</f>
        <v>450000</v>
      </c>
      <c r="L126" s="35">
        <f t="shared" ref="L126:O131" si="70">L127</f>
        <v>0</v>
      </c>
      <c r="M126" s="35">
        <f t="shared" si="70"/>
        <v>0</v>
      </c>
      <c r="N126" s="75">
        <f t="shared" si="38"/>
        <v>0</v>
      </c>
      <c r="O126" s="35">
        <f t="shared" si="70"/>
        <v>0</v>
      </c>
      <c r="P126" s="75">
        <f t="shared" si="49"/>
        <v>0</v>
      </c>
      <c r="Q126" s="10"/>
      <c r="R126" s="96"/>
      <c r="S126" s="2"/>
      <c r="T126" s="2"/>
      <c r="U126" s="2"/>
      <c r="V126" s="2"/>
      <c r="W126" s="2"/>
      <c r="X126" s="2"/>
    </row>
    <row r="127" spans="1:24" ht="72" customHeight="1" x14ac:dyDescent="0.2">
      <c r="A127" s="90" t="s">
        <v>216</v>
      </c>
      <c r="B127" s="73">
        <v>502</v>
      </c>
      <c r="C127" s="88">
        <v>3</v>
      </c>
      <c r="D127" s="88">
        <v>9</v>
      </c>
      <c r="E127" s="115" t="s">
        <v>27</v>
      </c>
      <c r="F127" s="111" t="s">
        <v>204</v>
      </c>
      <c r="G127" s="111" t="s">
        <v>203</v>
      </c>
      <c r="H127" s="116" t="s">
        <v>114</v>
      </c>
      <c r="I127" s="76"/>
      <c r="J127" s="89"/>
      <c r="K127" s="35">
        <f t="shared" si="69"/>
        <v>450000</v>
      </c>
      <c r="L127" s="35">
        <f t="shared" si="70"/>
        <v>0</v>
      </c>
      <c r="M127" s="35">
        <f t="shared" si="70"/>
        <v>0</v>
      </c>
      <c r="N127" s="75">
        <f t="shared" si="38"/>
        <v>0</v>
      </c>
      <c r="O127" s="35">
        <f t="shared" si="70"/>
        <v>0</v>
      </c>
      <c r="P127" s="75">
        <f t="shared" si="49"/>
        <v>0</v>
      </c>
      <c r="Q127" s="10"/>
      <c r="R127" s="96"/>
      <c r="S127" s="2"/>
      <c r="T127" s="2"/>
      <c r="U127" s="2"/>
      <c r="V127" s="2"/>
      <c r="W127" s="2"/>
      <c r="X127" s="2"/>
    </row>
    <row r="128" spans="1:24" ht="131.25" x14ac:dyDescent="0.2">
      <c r="A128" s="90" t="s">
        <v>104</v>
      </c>
      <c r="B128" s="73">
        <v>502</v>
      </c>
      <c r="C128" s="88">
        <v>3</v>
      </c>
      <c r="D128" s="88">
        <v>9</v>
      </c>
      <c r="E128" s="115" t="s">
        <v>27</v>
      </c>
      <c r="F128" s="111" t="s">
        <v>12</v>
      </c>
      <c r="G128" s="111" t="s">
        <v>203</v>
      </c>
      <c r="H128" s="116" t="s">
        <v>114</v>
      </c>
      <c r="I128" s="76"/>
      <c r="J128" s="89"/>
      <c r="K128" s="35">
        <f t="shared" si="69"/>
        <v>450000</v>
      </c>
      <c r="L128" s="35">
        <f t="shared" si="70"/>
        <v>0</v>
      </c>
      <c r="M128" s="35">
        <f t="shared" si="70"/>
        <v>0</v>
      </c>
      <c r="N128" s="75">
        <f t="shared" si="38"/>
        <v>0</v>
      </c>
      <c r="O128" s="35">
        <f t="shared" si="70"/>
        <v>0</v>
      </c>
      <c r="P128" s="75">
        <f t="shared" si="49"/>
        <v>0</v>
      </c>
      <c r="Q128" s="10"/>
      <c r="R128" s="96"/>
      <c r="S128" s="2"/>
      <c r="T128" s="2"/>
      <c r="U128" s="2"/>
      <c r="V128" s="2"/>
      <c r="W128" s="2"/>
      <c r="X128" s="2"/>
    </row>
    <row r="129" spans="1:24" ht="37.5" x14ac:dyDescent="0.2">
      <c r="A129" s="90" t="s">
        <v>302</v>
      </c>
      <c r="B129" s="73">
        <v>502</v>
      </c>
      <c r="C129" s="88">
        <v>3</v>
      </c>
      <c r="D129" s="88">
        <v>9</v>
      </c>
      <c r="E129" s="115" t="s">
        <v>27</v>
      </c>
      <c r="F129" s="111" t="s">
        <v>12</v>
      </c>
      <c r="G129" s="111" t="s">
        <v>1</v>
      </c>
      <c r="H129" s="116" t="s">
        <v>114</v>
      </c>
      <c r="I129" s="76"/>
      <c r="J129" s="89"/>
      <c r="K129" s="35">
        <f>K130+K133</f>
        <v>450000</v>
      </c>
      <c r="L129" s="35">
        <f t="shared" ref="L129:O129" si="71">L130+L133</f>
        <v>0</v>
      </c>
      <c r="M129" s="35">
        <f t="shared" si="71"/>
        <v>0</v>
      </c>
      <c r="N129" s="75">
        <f t="shared" si="38"/>
        <v>0</v>
      </c>
      <c r="O129" s="35">
        <f t="shared" si="71"/>
        <v>0</v>
      </c>
      <c r="P129" s="75">
        <f t="shared" si="49"/>
        <v>0</v>
      </c>
      <c r="Q129" s="10"/>
      <c r="R129" s="96"/>
      <c r="S129" s="2"/>
      <c r="T129" s="2"/>
      <c r="U129" s="2"/>
      <c r="V129" s="2"/>
      <c r="W129" s="2"/>
      <c r="X129" s="2"/>
    </row>
    <row r="130" spans="1:24" ht="37.5" x14ac:dyDescent="0.2">
      <c r="A130" s="90" t="s">
        <v>303</v>
      </c>
      <c r="B130" s="73">
        <v>502</v>
      </c>
      <c r="C130" s="88">
        <v>3</v>
      </c>
      <c r="D130" s="88">
        <v>9</v>
      </c>
      <c r="E130" s="115" t="s">
        <v>27</v>
      </c>
      <c r="F130" s="111" t="s">
        <v>12</v>
      </c>
      <c r="G130" s="111" t="s">
        <v>1</v>
      </c>
      <c r="H130" s="116" t="s">
        <v>115</v>
      </c>
      <c r="I130" s="76"/>
      <c r="J130" s="89"/>
      <c r="K130" s="35">
        <f t="shared" si="69"/>
        <v>350000</v>
      </c>
      <c r="L130" s="35">
        <f t="shared" si="70"/>
        <v>0</v>
      </c>
      <c r="M130" s="35">
        <f t="shared" si="70"/>
        <v>0</v>
      </c>
      <c r="N130" s="75">
        <f t="shared" si="38"/>
        <v>0</v>
      </c>
      <c r="O130" s="35">
        <f t="shared" si="70"/>
        <v>0</v>
      </c>
      <c r="P130" s="75">
        <f t="shared" si="49"/>
        <v>0</v>
      </c>
      <c r="Q130" s="10"/>
      <c r="R130" s="96"/>
      <c r="S130" s="2"/>
      <c r="T130" s="2"/>
      <c r="U130" s="2"/>
      <c r="V130" s="2"/>
      <c r="W130" s="2"/>
      <c r="X130" s="2"/>
    </row>
    <row r="131" spans="1:24" ht="37.5" x14ac:dyDescent="0.2">
      <c r="A131" s="90" t="s">
        <v>309</v>
      </c>
      <c r="B131" s="73">
        <v>502</v>
      </c>
      <c r="C131" s="88">
        <v>3</v>
      </c>
      <c r="D131" s="88">
        <v>9</v>
      </c>
      <c r="E131" s="115" t="s">
        <v>27</v>
      </c>
      <c r="F131" s="111" t="s">
        <v>12</v>
      </c>
      <c r="G131" s="111" t="s">
        <v>1</v>
      </c>
      <c r="H131" s="116" t="s">
        <v>115</v>
      </c>
      <c r="I131" s="76" t="s">
        <v>257</v>
      </c>
      <c r="J131" s="89"/>
      <c r="K131" s="35">
        <f t="shared" si="69"/>
        <v>350000</v>
      </c>
      <c r="L131" s="35">
        <f t="shared" si="70"/>
        <v>0</v>
      </c>
      <c r="M131" s="35">
        <f t="shared" si="70"/>
        <v>0</v>
      </c>
      <c r="N131" s="75">
        <f t="shared" si="38"/>
        <v>0</v>
      </c>
      <c r="O131" s="35">
        <f t="shared" si="70"/>
        <v>0</v>
      </c>
      <c r="P131" s="75">
        <f t="shared" si="49"/>
        <v>0</v>
      </c>
      <c r="Q131" s="10"/>
      <c r="R131" s="96"/>
      <c r="S131" s="2"/>
      <c r="T131" s="2"/>
      <c r="U131" s="2"/>
      <c r="V131" s="2"/>
      <c r="W131" s="2"/>
      <c r="X131" s="2"/>
    </row>
    <row r="132" spans="1:24" ht="56.25" x14ac:dyDescent="0.2">
      <c r="A132" s="85" t="s">
        <v>2</v>
      </c>
      <c r="B132" s="73">
        <v>502</v>
      </c>
      <c r="C132" s="88">
        <v>3</v>
      </c>
      <c r="D132" s="88">
        <v>9</v>
      </c>
      <c r="E132" s="115" t="s">
        <v>27</v>
      </c>
      <c r="F132" s="111" t="s">
        <v>12</v>
      </c>
      <c r="G132" s="111" t="s">
        <v>1</v>
      </c>
      <c r="H132" s="116" t="s">
        <v>115</v>
      </c>
      <c r="I132" s="76" t="s">
        <v>258</v>
      </c>
      <c r="J132" s="89"/>
      <c r="K132" s="35">
        <v>350000</v>
      </c>
      <c r="L132" s="35"/>
      <c r="M132" s="35">
        <v>0</v>
      </c>
      <c r="N132" s="75">
        <f t="shared" si="38"/>
        <v>0</v>
      </c>
      <c r="O132" s="35">
        <f>M132</f>
        <v>0</v>
      </c>
      <c r="P132" s="75">
        <f t="shared" si="49"/>
        <v>0</v>
      </c>
      <c r="Q132" s="10"/>
      <c r="R132" s="96"/>
      <c r="S132" s="2"/>
      <c r="T132" s="2"/>
      <c r="U132" s="2"/>
      <c r="V132" s="2"/>
      <c r="W132" s="2"/>
      <c r="X132" s="2"/>
    </row>
    <row r="133" spans="1:24" ht="131.25" x14ac:dyDescent="0.2">
      <c r="A133" s="90" t="s">
        <v>330</v>
      </c>
      <c r="B133" s="73">
        <v>502</v>
      </c>
      <c r="C133" s="88">
        <v>3</v>
      </c>
      <c r="D133" s="88">
        <v>9</v>
      </c>
      <c r="E133" s="115" t="s">
        <v>27</v>
      </c>
      <c r="F133" s="111" t="s">
        <v>12</v>
      </c>
      <c r="G133" s="111" t="s">
        <v>1</v>
      </c>
      <c r="H133" s="116" t="s">
        <v>129</v>
      </c>
      <c r="I133" s="76"/>
      <c r="J133" s="89"/>
      <c r="K133" s="35">
        <f>K134</f>
        <v>100000</v>
      </c>
      <c r="L133" s="35">
        <f t="shared" ref="L133:O134" si="72">L134</f>
        <v>0</v>
      </c>
      <c r="M133" s="35">
        <f t="shared" si="72"/>
        <v>0</v>
      </c>
      <c r="N133" s="75">
        <f t="shared" si="38"/>
        <v>0</v>
      </c>
      <c r="O133" s="35">
        <f t="shared" si="72"/>
        <v>0</v>
      </c>
      <c r="P133" s="75">
        <f t="shared" si="49"/>
        <v>0</v>
      </c>
      <c r="Q133" s="10"/>
      <c r="R133" s="139"/>
      <c r="S133" s="2"/>
      <c r="T133" s="2"/>
      <c r="U133" s="2"/>
      <c r="V133" s="2"/>
      <c r="W133" s="2"/>
      <c r="X133" s="2"/>
    </row>
    <row r="134" spans="1:24" ht="37.5" x14ac:dyDescent="0.2">
      <c r="A134" s="90" t="s">
        <v>309</v>
      </c>
      <c r="B134" s="73">
        <v>502</v>
      </c>
      <c r="C134" s="88">
        <v>3</v>
      </c>
      <c r="D134" s="88">
        <v>9</v>
      </c>
      <c r="E134" s="115" t="s">
        <v>27</v>
      </c>
      <c r="F134" s="111" t="s">
        <v>12</v>
      </c>
      <c r="G134" s="111" t="s">
        <v>1</v>
      </c>
      <c r="H134" s="116" t="s">
        <v>129</v>
      </c>
      <c r="I134" s="76" t="s">
        <v>257</v>
      </c>
      <c r="J134" s="89"/>
      <c r="K134" s="35">
        <f>K135</f>
        <v>100000</v>
      </c>
      <c r="L134" s="35">
        <f t="shared" si="72"/>
        <v>0</v>
      </c>
      <c r="M134" s="35">
        <f t="shared" si="72"/>
        <v>0</v>
      </c>
      <c r="N134" s="75">
        <f t="shared" si="38"/>
        <v>0</v>
      </c>
      <c r="O134" s="35">
        <f t="shared" si="72"/>
        <v>0</v>
      </c>
      <c r="P134" s="75">
        <f t="shared" si="49"/>
        <v>0</v>
      </c>
      <c r="Q134" s="10"/>
      <c r="R134" s="139"/>
      <c r="S134" s="2"/>
      <c r="T134" s="2"/>
      <c r="U134" s="2"/>
      <c r="V134" s="2"/>
      <c r="W134" s="2"/>
      <c r="X134" s="2"/>
    </row>
    <row r="135" spans="1:24" ht="56.25" x14ac:dyDescent="0.2">
      <c r="A135" s="85" t="s">
        <v>2</v>
      </c>
      <c r="B135" s="73">
        <v>502</v>
      </c>
      <c r="C135" s="88">
        <v>3</v>
      </c>
      <c r="D135" s="88">
        <v>9</v>
      </c>
      <c r="E135" s="115" t="s">
        <v>27</v>
      </c>
      <c r="F135" s="111" t="s">
        <v>12</v>
      </c>
      <c r="G135" s="111" t="s">
        <v>1</v>
      </c>
      <c r="H135" s="116" t="s">
        <v>129</v>
      </c>
      <c r="I135" s="76" t="s">
        <v>258</v>
      </c>
      <c r="J135" s="89"/>
      <c r="K135" s="35">
        <v>100000</v>
      </c>
      <c r="L135" s="35"/>
      <c r="M135" s="35">
        <v>0</v>
      </c>
      <c r="N135" s="75">
        <f t="shared" si="38"/>
        <v>0</v>
      </c>
      <c r="O135" s="35">
        <f>M135</f>
        <v>0</v>
      </c>
      <c r="P135" s="75">
        <f t="shared" si="49"/>
        <v>0</v>
      </c>
      <c r="Q135" s="10"/>
      <c r="R135" s="139"/>
      <c r="S135" s="2"/>
      <c r="T135" s="2"/>
      <c r="U135" s="2"/>
      <c r="V135" s="2"/>
      <c r="W135" s="2"/>
      <c r="X135" s="2"/>
    </row>
    <row r="136" spans="1:24" ht="56.25" x14ac:dyDescent="0.2">
      <c r="A136" s="90" t="s">
        <v>283</v>
      </c>
      <c r="B136" s="73">
        <v>502</v>
      </c>
      <c r="C136" s="86">
        <v>3</v>
      </c>
      <c r="D136" s="86">
        <v>10</v>
      </c>
      <c r="E136" s="113"/>
      <c r="F136" s="105"/>
      <c r="G136" s="105"/>
      <c r="H136" s="106"/>
      <c r="I136" s="52"/>
      <c r="J136" s="87"/>
      <c r="K136" s="12">
        <f>K137</f>
        <v>56000</v>
      </c>
      <c r="L136" s="12" t="e">
        <f t="shared" ref="L136:O137" si="73">L137</f>
        <v>#REF!</v>
      </c>
      <c r="M136" s="12">
        <f t="shared" si="73"/>
        <v>4600</v>
      </c>
      <c r="N136" s="75">
        <f t="shared" si="38"/>
        <v>8.2142857142857135</v>
      </c>
      <c r="O136" s="12">
        <f t="shared" si="73"/>
        <v>4600</v>
      </c>
      <c r="P136" s="75">
        <f t="shared" si="49"/>
        <v>8.2142857142857135</v>
      </c>
      <c r="Q136" s="10"/>
      <c r="R136" s="9"/>
      <c r="S136" s="2"/>
      <c r="T136" s="2"/>
      <c r="U136" s="2"/>
      <c r="V136" s="2"/>
      <c r="W136" s="2"/>
      <c r="X136" s="2"/>
    </row>
    <row r="137" spans="1:24" ht="71.25" customHeight="1" x14ac:dyDescent="0.2">
      <c r="A137" s="90" t="s">
        <v>216</v>
      </c>
      <c r="B137" s="73">
        <v>502</v>
      </c>
      <c r="C137" s="86">
        <v>3</v>
      </c>
      <c r="D137" s="86">
        <v>10</v>
      </c>
      <c r="E137" s="107" t="s">
        <v>27</v>
      </c>
      <c r="F137" s="105" t="s">
        <v>204</v>
      </c>
      <c r="G137" s="105" t="s">
        <v>203</v>
      </c>
      <c r="H137" s="106" t="s">
        <v>114</v>
      </c>
      <c r="I137" s="52"/>
      <c r="J137" s="87"/>
      <c r="K137" s="12">
        <f>K138</f>
        <v>56000</v>
      </c>
      <c r="L137" s="12" t="e">
        <f t="shared" si="73"/>
        <v>#REF!</v>
      </c>
      <c r="M137" s="12">
        <f t="shared" si="73"/>
        <v>4600</v>
      </c>
      <c r="N137" s="75">
        <f t="shared" si="38"/>
        <v>8.2142857142857135</v>
      </c>
      <c r="O137" s="12">
        <f t="shared" si="73"/>
        <v>4600</v>
      </c>
      <c r="P137" s="75">
        <f t="shared" si="49"/>
        <v>8.2142857142857135</v>
      </c>
      <c r="Q137" s="10"/>
      <c r="R137" s="9"/>
      <c r="S137" s="2"/>
      <c r="T137" s="2"/>
      <c r="U137" s="2"/>
      <c r="V137" s="2"/>
      <c r="W137" s="2"/>
      <c r="X137" s="2"/>
    </row>
    <row r="138" spans="1:24" ht="131.25" x14ac:dyDescent="0.2">
      <c r="A138" s="90" t="s">
        <v>104</v>
      </c>
      <c r="B138" s="73">
        <v>502</v>
      </c>
      <c r="C138" s="86">
        <v>3</v>
      </c>
      <c r="D138" s="86">
        <v>10</v>
      </c>
      <c r="E138" s="107" t="s">
        <v>27</v>
      </c>
      <c r="F138" s="104">
        <v>9</v>
      </c>
      <c r="G138" s="105" t="s">
        <v>203</v>
      </c>
      <c r="H138" s="106" t="s">
        <v>114</v>
      </c>
      <c r="I138" s="52"/>
      <c r="J138" s="87"/>
      <c r="K138" s="12">
        <f>K139</f>
        <v>56000</v>
      </c>
      <c r="L138" s="12" t="e">
        <f>#REF!+L139</f>
        <v>#REF!</v>
      </c>
      <c r="M138" s="12">
        <f>M139</f>
        <v>4600</v>
      </c>
      <c r="N138" s="75">
        <f t="shared" si="38"/>
        <v>8.2142857142857135</v>
      </c>
      <c r="O138" s="12">
        <f>O139</f>
        <v>4600</v>
      </c>
      <c r="P138" s="75">
        <f t="shared" si="49"/>
        <v>8.2142857142857135</v>
      </c>
      <c r="Q138" s="10"/>
      <c r="R138" s="9"/>
      <c r="S138" s="2"/>
      <c r="T138" s="2"/>
      <c r="U138" s="2"/>
      <c r="V138" s="2"/>
      <c r="W138" s="2"/>
      <c r="X138" s="2"/>
    </row>
    <row r="139" spans="1:24" ht="18.75" x14ac:dyDescent="0.2">
      <c r="A139" s="90" t="s">
        <v>119</v>
      </c>
      <c r="B139" s="73">
        <v>502</v>
      </c>
      <c r="C139" s="86">
        <v>3</v>
      </c>
      <c r="D139" s="86">
        <v>10</v>
      </c>
      <c r="E139" s="113" t="s">
        <v>27</v>
      </c>
      <c r="F139" s="104">
        <v>9</v>
      </c>
      <c r="G139" s="105" t="s">
        <v>27</v>
      </c>
      <c r="H139" s="106" t="s">
        <v>114</v>
      </c>
      <c r="I139" s="52"/>
      <c r="J139" s="87"/>
      <c r="K139" s="12">
        <f>K140+K143+K146</f>
        <v>56000</v>
      </c>
      <c r="L139" s="12" t="e">
        <f>L140+L143+L146</f>
        <v>#REF!</v>
      </c>
      <c r="M139" s="12">
        <f>M140+M143+M146</f>
        <v>4600</v>
      </c>
      <c r="N139" s="75">
        <f t="shared" si="38"/>
        <v>8.2142857142857135</v>
      </c>
      <c r="O139" s="12">
        <f>O140+O143+O146</f>
        <v>4600</v>
      </c>
      <c r="P139" s="75">
        <f t="shared" si="49"/>
        <v>8.2142857142857135</v>
      </c>
      <c r="Q139" s="10"/>
      <c r="R139" s="82"/>
      <c r="S139" s="2"/>
      <c r="T139" s="2"/>
      <c r="U139" s="2"/>
      <c r="V139" s="2"/>
      <c r="W139" s="2"/>
      <c r="X139" s="2"/>
    </row>
    <row r="140" spans="1:24" ht="37.5" x14ac:dyDescent="0.2">
      <c r="A140" s="90" t="s">
        <v>194</v>
      </c>
      <c r="B140" s="73">
        <v>502</v>
      </c>
      <c r="C140" s="86">
        <v>3</v>
      </c>
      <c r="D140" s="86">
        <v>10</v>
      </c>
      <c r="E140" s="107" t="s">
        <v>27</v>
      </c>
      <c r="F140" s="104" t="s">
        <v>12</v>
      </c>
      <c r="G140" s="105" t="s">
        <v>27</v>
      </c>
      <c r="H140" s="108">
        <v>12010</v>
      </c>
      <c r="I140" s="40"/>
      <c r="J140" s="87"/>
      <c r="K140" s="12">
        <f>K141</f>
        <v>10000</v>
      </c>
      <c r="L140" s="12">
        <f t="shared" ref="L140:O140" si="74">L141</f>
        <v>0</v>
      </c>
      <c r="M140" s="12">
        <f t="shared" si="74"/>
        <v>0</v>
      </c>
      <c r="N140" s="75">
        <f t="shared" si="38"/>
        <v>0</v>
      </c>
      <c r="O140" s="12">
        <f t="shared" si="74"/>
        <v>0</v>
      </c>
      <c r="P140" s="75">
        <f t="shared" si="49"/>
        <v>0</v>
      </c>
      <c r="Q140" s="10"/>
      <c r="R140" s="82"/>
      <c r="S140" s="2"/>
      <c r="T140" s="2"/>
      <c r="U140" s="2"/>
      <c r="V140" s="2"/>
      <c r="W140" s="2"/>
      <c r="X140" s="2"/>
    </row>
    <row r="141" spans="1:24" ht="37.5" x14ac:dyDescent="0.2">
      <c r="A141" s="90" t="s">
        <v>309</v>
      </c>
      <c r="B141" s="73">
        <v>502</v>
      </c>
      <c r="C141" s="86">
        <v>3</v>
      </c>
      <c r="D141" s="86">
        <v>10</v>
      </c>
      <c r="E141" s="107" t="s">
        <v>27</v>
      </c>
      <c r="F141" s="104" t="s">
        <v>12</v>
      </c>
      <c r="G141" s="105" t="s">
        <v>27</v>
      </c>
      <c r="H141" s="108">
        <v>12010</v>
      </c>
      <c r="I141" s="40">
        <v>200</v>
      </c>
      <c r="J141" s="87"/>
      <c r="K141" s="12">
        <f t="shared" ref="K141:O141" si="75">K142</f>
        <v>10000</v>
      </c>
      <c r="L141" s="12">
        <f t="shared" si="75"/>
        <v>0</v>
      </c>
      <c r="M141" s="12">
        <f t="shared" si="75"/>
        <v>0</v>
      </c>
      <c r="N141" s="75">
        <f t="shared" si="38"/>
        <v>0</v>
      </c>
      <c r="O141" s="12">
        <f t="shared" si="75"/>
        <v>0</v>
      </c>
      <c r="P141" s="75">
        <f t="shared" si="49"/>
        <v>0</v>
      </c>
      <c r="Q141" s="10"/>
      <c r="R141" s="82"/>
      <c r="S141" s="2"/>
      <c r="T141" s="2"/>
      <c r="U141" s="2"/>
      <c r="V141" s="2"/>
      <c r="W141" s="2"/>
      <c r="X141" s="2"/>
    </row>
    <row r="142" spans="1:24" ht="56.25" x14ac:dyDescent="0.2">
      <c r="A142" s="85" t="s">
        <v>2</v>
      </c>
      <c r="B142" s="73">
        <v>502</v>
      </c>
      <c r="C142" s="86">
        <v>3</v>
      </c>
      <c r="D142" s="86">
        <v>10</v>
      </c>
      <c r="E142" s="107" t="s">
        <v>27</v>
      </c>
      <c r="F142" s="104" t="s">
        <v>12</v>
      </c>
      <c r="G142" s="105" t="s">
        <v>27</v>
      </c>
      <c r="H142" s="108">
        <v>12010</v>
      </c>
      <c r="I142" s="40">
        <v>240</v>
      </c>
      <c r="J142" s="87"/>
      <c r="K142" s="41">
        <v>10000</v>
      </c>
      <c r="L142" s="84"/>
      <c r="M142" s="41">
        <v>0</v>
      </c>
      <c r="N142" s="75">
        <f t="shared" si="38"/>
        <v>0</v>
      </c>
      <c r="O142" s="41">
        <f>M142</f>
        <v>0</v>
      </c>
      <c r="P142" s="75">
        <f t="shared" si="49"/>
        <v>0</v>
      </c>
      <c r="Q142" s="10"/>
      <c r="R142" s="82"/>
      <c r="S142" s="2"/>
      <c r="T142" s="2"/>
      <c r="U142" s="2"/>
      <c r="V142" s="2"/>
      <c r="W142" s="2"/>
      <c r="X142" s="2"/>
    </row>
    <row r="143" spans="1:24" ht="18.75" x14ac:dyDescent="0.2">
      <c r="A143" s="90" t="s">
        <v>205</v>
      </c>
      <c r="B143" s="73">
        <v>502</v>
      </c>
      <c r="C143" s="86">
        <v>3</v>
      </c>
      <c r="D143" s="86">
        <v>10</v>
      </c>
      <c r="E143" s="107" t="s">
        <v>27</v>
      </c>
      <c r="F143" s="104" t="s">
        <v>12</v>
      </c>
      <c r="G143" s="105" t="s">
        <v>27</v>
      </c>
      <c r="H143" s="108">
        <v>12020</v>
      </c>
      <c r="I143" s="40" t="s">
        <v>3</v>
      </c>
      <c r="J143" s="87"/>
      <c r="K143" s="11">
        <f>K144</f>
        <v>21000</v>
      </c>
      <c r="L143" s="11">
        <f t="shared" ref="L143:O144" si="76">L144</f>
        <v>0</v>
      </c>
      <c r="M143" s="11">
        <f t="shared" si="76"/>
        <v>0</v>
      </c>
      <c r="N143" s="75">
        <f t="shared" si="38"/>
        <v>0</v>
      </c>
      <c r="O143" s="11">
        <f t="shared" si="76"/>
        <v>0</v>
      </c>
      <c r="P143" s="75">
        <f t="shared" si="49"/>
        <v>0</v>
      </c>
      <c r="Q143" s="10"/>
      <c r="R143" s="82"/>
      <c r="S143" s="2"/>
      <c r="T143" s="2"/>
      <c r="U143" s="2"/>
      <c r="V143" s="2"/>
      <c r="W143" s="2"/>
      <c r="X143" s="2"/>
    </row>
    <row r="144" spans="1:24" ht="37.5" x14ac:dyDescent="0.2">
      <c r="A144" s="90" t="s">
        <v>309</v>
      </c>
      <c r="B144" s="73">
        <v>502</v>
      </c>
      <c r="C144" s="86">
        <v>3</v>
      </c>
      <c r="D144" s="86">
        <v>10</v>
      </c>
      <c r="E144" s="107" t="s">
        <v>27</v>
      </c>
      <c r="F144" s="104" t="s">
        <v>12</v>
      </c>
      <c r="G144" s="105" t="s">
        <v>27</v>
      </c>
      <c r="H144" s="108">
        <v>12020</v>
      </c>
      <c r="I144" s="40">
        <v>200</v>
      </c>
      <c r="J144" s="87"/>
      <c r="K144" s="11">
        <f>K145</f>
        <v>21000</v>
      </c>
      <c r="L144" s="11">
        <f t="shared" si="76"/>
        <v>0</v>
      </c>
      <c r="M144" s="11">
        <f t="shared" si="76"/>
        <v>0</v>
      </c>
      <c r="N144" s="75">
        <f t="shared" si="38"/>
        <v>0</v>
      </c>
      <c r="O144" s="11">
        <f t="shared" si="76"/>
        <v>0</v>
      </c>
      <c r="P144" s="75">
        <f t="shared" si="49"/>
        <v>0</v>
      </c>
      <c r="Q144" s="10"/>
      <c r="R144" s="56"/>
      <c r="S144" s="2"/>
      <c r="T144" s="2"/>
      <c r="U144" s="2"/>
      <c r="V144" s="2"/>
      <c r="W144" s="2"/>
      <c r="X144" s="2"/>
    </row>
    <row r="145" spans="1:24" ht="56.25" x14ac:dyDescent="0.2">
      <c r="A145" s="85" t="s">
        <v>2</v>
      </c>
      <c r="B145" s="73">
        <v>502</v>
      </c>
      <c r="C145" s="86">
        <v>3</v>
      </c>
      <c r="D145" s="86">
        <v>10</v>
      </c>
      <c r="E145" s="107" t="s">
        <v>27</v>
      </c>
      <c r="F145" s="104" t="s">
        <v>12</v>
      </c>
      <c r="G145" s="105" t="s">
        <v>27</v>
      </c>
      <c r="H145" s="108">
        <v>12020</v>
      </c>
      <c r="I145" s="40">
        <v>240</v>
      </c>
      <c r="J145" s="87"/>
      <c r="K145" s="41">
        <v>21000</v>
      </c>
      <c r="L145" s="84"/>
      <c r="M145" s="41">
        <v>0</v>
      </c>
      <c r="N145" s="75">
        <f t="shared" si="38"/>
        <v>0</v>
      </c>
      <c r="O145" s="41">
        <f>M145</f>
        <v>0</v>
      </c>
      <c r="P145" s="75">
        <f t="shared" si="49"/>
        <v>0</v>
      </c>
      <c r="Q145" s="10"/>
      <c r="R145" s="56"/>
      <c r="S145" s="2"/>
      <c r="T145" s="2"/>
      <c r="U145" s="2"/>
      <c r="V145" s="2"/>
      <c r="W145" s="2"/>
      <c r="X145" s="2"/>
    </row>
    <row r="146" spans="1:24" ht="18.75" x14ac:dyDescent="0.2">
      <c r="A146" s="90" t="s">
        <v>195</v>
      </c>
      <c r="B146" s="73">
        <v>502</v>
      </c>
      <c r="C146" s="86">
        <v>3</v>
      </c>
      <c r="D146" s="86">
        <v>10</v>
      </c>
      <c r="E146" s="107" t="s">
        <v>27</v>
      </c>
      <c r="F146" s="104" t="s">
        <v>12</v>
      </c>
      <c r="G146" s="105" t="s">
        <v>27</v>
      </c>
      <c r="H146" s="108">
        <v>19990</v>
      </c>
      <c r="I146" s="40" t="s">
        <v>3</v>
      </c>
      <c r="J146" s="87"/>
      <c r="K146" s="41">
        <f>K147</f>
        <v>25000</v>
      </c>
      <c r="L146" s="41" t="e">
        <f>L147+#REF!</f>
        <v>#REF!</v>
      </c>
      <c r="M146" s="41">
        <f>M147</f>
        <v>4600</v>
      </c>
      <c r="N146" s="75">
        <f t="shared" si="38"/>
        <v>18.399999999999999</v>
      </c>
      <c r="O146" s="41">
        <f>O147</f>
        <v>4600</v>
      </c>
      <c r="P146" s="75">
        <f t="shared" si="49"/>
        <v>18.399999999999999</v>
      </c>
      <c r="Q146" s="10"/>
      <c r="R146" s="9"/>
      <c r="S146" s="2"/>
      <c r="T146" s="2"/>
      <c r="U146" s="2"/>
      <c r="V146" s="2"/>
      <c r="W146" s="2"/>
      <c r="X146" s="2"/>
    </row>
    <row r="147" spans="1:24" ht="37.5" x14ac:dyDescent="0.2">
      <c r="A147" s="90" t="s">
        <v>309</v>
      </c>
      <c r="B147" s="73">
        <v>502</v>
      </c>
      <c r="C147" s="86">
        <v>3</v>
      </c>
      <c r="D147" s="86">
        <v>10</v>
      </c>
      <c r="E147" s="107" t="s">
        <v>27</v>
      </c>
      <c r="F147" s="104" t="s">
        <v>12</v>
      </c>
      <c r="G147" s="105" t="s">
        <v>27</v>
      </c>
      <c r="H147" s="108">
        <v>19990</v>
      </c>
      <c r="I147" s="40">
        <v>200</v>
      </c>
      <c r="J147" s="87"/>
      <c r="K147" s="41">
        <f>K148</f>
        <v>25000</v>
      </c>
      <c r="L147" s="41">
        <f t="shared" ref="L147:O147" si="77">L148</f>
        <v>0</v>
      </c>
      <c r="M147" s="41">
        <f t="shared" si="77"/>
        <v>4600</v>
      </c>
      <c r="N147" s="75">
        <f t="shared" si="38"/>
        <v>18.399999999999999</v>
      </c>
      <c r="O147" s="41">
        <f t="shared" si="77"/>
        <v>4600</v>
      </c>
      <c r="P147" s="75">
        <f t="shared" si="49"/>
        <v>18.399999999999999</v>
      </c>
      <c r="Q147" s="10"/>
      <c r="R147" s="9"/>
      <c r="S147" s="2"/>
      <c r="T147" s="2"/>
      <c r="U147" s="2"/>
      <c r="V147" s="2"/>
      <c r="W147" s="2"/>
      <c r="X147" s="2"/>
    </row>
    <row r="148" spans="1:24" ht="56.25" x14ac:dyDescent="0.2">
      <c r="A148" s="85" t="s">
        <v>2</v>
      </c>
      <c r="B148" s="73">
        <v>502</v>
      </c>
      <c r="C148" s="86">
        <v>3</v>
      </c>
      <c r="D148" s="86">
        <v>10</v>
      </c>
      <c r="E148" s="107" t="s">
        <v>27</v>
      </c>
      <c r="F148" s="104" t="s">
        <v>12</v>
      </c>
      <c r="G148" s="105" t="s">
        <v>27</v>
      </c>
      <c r="H148" s="108">
        <v>19990</v>
      </c>
      <c r="I148" s="40">
        <v>240</v>
      </c>
      <c r="J148" s="87"/>
      <c r="K148" s="41">
        <v>25000</v>
      </c>
      <c r="L148" s="84"/>
      <c r="M148" s="41">
        <v>4600</v>
      </c>
      <c r="N148" s="75">
        <f t="shared" si="38"/>
        <v>18.399999999999999</v>
      </c>
      <c r="O148" s="41">
        <f>M148</f>
        <v>4600</v>
      </c>
      <c r="P148" s="75">
        <f t="shared" si="49"/>
        <v>18.399999999999999</v>
      </c>
      <c r="Q148" s="10"/>
      <c r="R148" s="44"/>
      <c r="S148" s="2"/>
      <c r="T148" s="2"/>
      <c r="U148" s="2"/>
      <c r="V148" s="2"/>
      <c r="W148" s="2"/>
      <c r="X148" s="2"/>
    </row>
    <row r="149" spans="1:24" ht="18.75" x14ac:dyDescent="0.2">
      <c r="A149" s="85" t="s">
        <v>34</v>
      </c>
      <c r="B149" s="73">
        <v>502</v>
      </c>
      <c r="C149" s="88">
        <v>4</v>
      </c>
      <c r="D149" s="88">
        <v>0</v>
      </c>
      <c r="E149" s="115"/>
      <c r="F149" s="111"/>
      <c r="G149" s="111"/>
      <c r="H149" s="116"/>
      <c r="I149" s="76"/>
      <c r="J149" s="89"/>
      <c r="K149" s="35">
        <f>K150+K169+K180+K190</f>
        <v>9339049.4399999995</v>
      </c>
      <c r="L149" s="35" t="e">
        <f t="shared" ref="L149:O149" si="78">L150+L169+L180+L190</f>
        <v>#REF!</v>
      </c>
      <c r="M149" s="35">
        <f t="shared" si="78"/>
        <v>1072427.71</v>
      </c>
      <c r="N149" s="75">
        <f t="shared" si="38"/>
        <v>11.483264082602394</v>
      </c>
      <c r="O149" s="35">
        <f t="shared" si="78"/>
        <v>1072427.71</v>
      </c>
      <c r="P149" s="75">
        <f t="shared" si="49"/>
        <v>11.483264082602394</v>
      </c>
      <c r="Q149" s="10"/>
      <c r="R149" s="72"/>
      <c r="S149" s="2"/>
      <c r="T149" s="2"/>
      <c r="U149" s="2"/>
      <c r="V149" s="2"/>
      <c r="W149" s="2"/>
      <c r="X149" s="2"/>
    </row>
    <row r="150" spans="1:24" ht="18.75" x14ac:dyDescent="0.2">
      <c r="A150" s="85" t="s">
        <v>80</v>
      </c>
      <c r="B150" s="73">
        <v>502</v>
      </c>
      <c r="C150" s="88">
        <v>4</v>
      </c>
      <c r="D150" s="88">
        <v>5</v>
      </c>
      <c r="E150" s="115"/>
      <c r="F150" s="111"/>
      <c r="G150" s="111"/>
      <c r="H150" s="116"/>
      <c r="I150" s="76"/>
      <c r="J150" s="89"/>
      <c r="K150" s="35">
        <f>K151</f>
        <v>1728219.3</v>
      </c>
      <c r="L150" s="35" t="e">
        <f t="shared" ref="L150:O151" si="79">L151</f>
        <v>#REF!</v>
      </c>
      <c r="M150" s="35">
        <f t="shared" si="79"/>
        <v>0</v>
      </c>
      <c r="N150" s="75">
        <f t="shared" si="38"/>
        <v>0</v>
      </c>
      <c r="O150" s="35">
        <f t="shared" si="79"/>
        <v>0</v>
      </c>
      <c r="P150" s="75">
        <f t="shared" si="49"/>
        <v>0</v>
      </c>
      <c r="Q150" s="10"/>
      <c r="R150" s="33"/>
      <c r="S150" s="2"/>
      <c r="T150" s="2"/>
      <c r="U150" s="2"/>
      <c r="V150" s="2"/>
      <c r="W150" s="2"/>
      <c r="X150" s="2"/>
    </row>
    <row r="151" spans="1:24" ht="70.5" customHeight="1" x14ac:dyDescent="0.2">
      <c r="A151" s="90" t="s">
        <v>216</v>
      </c>
      <c r="B151" s="73">
        <v>502</v>
      </c>
      <c r="C151" s="86">
        <v>4</v>
      </c>
      <c r="D151" s="86">
        <v>5</v>
      </c>
      <c r="E151" s="107" t="s">
        <v>27</v>
      </c>
      <c r="F151" s="104">
        <v>0</v>
      </c>
      <c r="G151" s="105" t="s">
        <v>203</v>
      </c>
      <c r="H151" s="106" t="s">
        <v>114</v>
      </c>
      <c r="I151" s="40" t="s">
        <v>3</v>
      </c>
      <c r="J151" s="87"/>
      <c r="K151" s="12">
        <f>K152</f>
        <v>1728219.3</v>
      </c>
      <c r="L151" s="12" t="e">
        <f t="shared" si="79"/>
        <v>#REF!</v>
      </c>
      <c r="M151" s="12">
        <f t="shared" si="79"/>
        <v>0</v>
      </c>
      <c r="N151" s="75">
        <f t="shared" si="38"/>
        <v>0</v>
      </c>
      <c r="O151" s="12">
        <f t="shared" si="79"/>
        <v>0</v>
      </c>
      <c r="P151" s="75">
        <f t="shared" si="49"/>
        <v>0</v>
      </c>
      <c r="Q151" s="10"/>
      <c r="R151" s="9"/>
      <c r="S151" s="2"/>
      <c r="T151" s="2"/>
      <c r="U151" s="2"/>
      <c r="V151" s="2"/>
      <c r="W151" s="2"/>
      <c r="X151" s="2"/>
    </row>
    <row r="152" spans="1:24" ht="112.5" x14ac:dyDescent="0.2">
      <c r="A152" s="90" t="s">
        <v>179</v>
      </c>
      <c r="B152" s="73">
        <v>502</v>
      </c>
      <c r="C152" s="86">
        <v>4</v>
      </c>
      <c r="D152" s="86">
        <v>5</v>
      </c>
      <c r="E152" s="113" t="s">
        <v>27</v>
      </c>
      <c r="F152" s="104">
        <v>5</v>
      </c>
      <c r="G152" s="105" t="s">
        <v>203</v>
      </c>
      <c r="H152" s="106" t="s">
        <v>114</v>
      </c>
      <c r="I152" s="40"/>
      <c r="J152" s="87"/>
      <c r="K152" s="12">
        <f>K153+K157+K160</f>
        <v>1728219.3</v>
      </c>
      <c r="L152" s="12" t="e">
        <f t="shared" ref="L152:O152" si="80">L153+L157+L160</f>
        <v>#REF!</v>
      </c>
      <c r="M152" s="12">
        <f t="shared" si="80"/>
        <v>0</v>
      </c>
      <c r="N152" s="75">
        <f t="shared" si="38"/>
        <v>0</v>
      </c>
      <c r="O152" s="12">
        <f t="shared" si="80"/>
        <v>0</v>
      </c>
      <c r="P152" s="75">
        <f t="shared" si="49"/>
        <v>0</v>
      </c>
      <c r="Q152" s="10"/>
      <c r="R152" s="9"/>
      <c r="S152" s="2"/>
      <c r="T152" s="2"/>
      <c r="U152" s="2"/>
      <c r="V152" s="2"/>
      <c r="W152" s="2"/>
      <c r="X152" s="2"/>
    </row>
    <row r="153" spans="1:24" ht="37.5" x14ac:dyDescent="0.2">
      <c r="A153" s="90" t="s">
        <v>180</v>
      </c>
      <c r="B153" s="73">
        <v>502</v>
      </c>
      <c r="C153" s="88">
        <v>4</v>
      </c>
      <c r="D153" s="88">
        <v>5</v>
      </c>
      <c r="E153" s="109" t="s">
        <v>27</v>
      </c>
      <c r="F153" s="110" t="s">
        <v>73</v>
      </c>
      <c r="G153" s="111" t="s">
        <v>27</v>
      </c>
      <c r="H153" s="116" t="s">
        <v>114</v>
      </c>
      <c r="I153" s="73"/>
      <c r="J153" s="89"/>
      <c r="K153" s="35">
        <f>K154</f>
        <v>1000000</v>
      </c>
      <c r="L153" s="35">
        <f t="shared" ref="L153:O153" si="81">L154</f>
        <v>0</v>
      </c>
      <c r="M153" s="35">
        <f t="shared" si="81"/>
        <v>0</v>
      </c>
      <c r="N153" s="75">
        <f t="shared" si="38"/>
        <v>0</v>
      </c>
      <c r="O153" s="35">
        <f t="shared" si="81"/>
        <v>0</v>
      </c>
      <c r="P153" s="75">
        <f t="shared" si="49"/>
        <v>0</v>
      </c>
      <c r="Q153" s="10"/>
      <c r="R153" s="9"/>
      <c r="S153" s="2"/>
      <c r="T153" s="2"/>
      <c r="U153" s="2"/>
      <c r="V153" s="2"/>
      <c r="W153" s="2"/>
      <c r="X153" s="2"/>
    </row>
    <row r="154" spans="1:24" ht="112.5" x14ac:dyDescent="0.2">
      <c r="A154" s="90" t="s">
        <v>304</v>
      </c>
      <c r="B154" s="73">
        <v>502</v>
      </c>
      <c r="C154" s="86">
        <v>4</v>
      </c>
      <c r="D154" s="86">
        <v>5</v>
      </c>
      <c r="E154" s="107" t="s">
        <v>27</v>
      </c>
      <c r="F154" s="104" t="s">
        <v>73</v>
      </c>
      <c r="G154" s="105" t="s">
        <v>27</v>
      </c>
      <c r="H154" s="108">
        <v>12010</v>
      </c>
      <c r="I154" s="40"/>
      <c r="J154" s="87"/>
      <c r="K154" s="12">
        <f t="shared" ref="K154:O155" si="82">K155</f>
        <v>1000000</v>
      </c>
      <c r="L154" s="12">
        <f t="shared" si="82"/>
        <v>0</v>
      </c>
      <c r="M154" s="12">
        <f t="shared" si="82"/>
        <v>0</v>
      </c>
      <c r="N154" s="75">
        <f t="shared" si="38"/>
        <v>0</v>
      </c>
      <c r="O154" s="12">
        <f t="shared" si="82"/>
        <v>0</v>
      </c>
      <c r="P154" s="75">
        <f t="shared" ref="P154:P156" si="83">O154/K154*100</f>
        <v>0</v>
      </c>
      <c r="Q154" s="10"/>
      <c r="R154" s="129"/>
      <c r="S154" s="2"/>
      <c r="T154" s="2"/>
      <c r="U154" s="2"/>
      <c r="V154" s="2"/>
      <c r="W154" s="2"/>
      <c r="X154" s="2"/>
    </row>
    <row r="155" spans="1:24" ht="18.75" x14ac:dyDescent="0.2">
      <c r="A155" s="85" t="s">
        <v>105</v>
      </c>
      <c r="B155" s="73">
        <v>502</v>
      </c>
      <c r="C155" s="86">
        <v>4</v>
      </c>
      <c r="D155" s="86">
        <v>5</v>
      </c>
      <c r="E155" s="107" t="s">
        <v>27</v>
      </c>
      <c r="F155" s="104" t="s">
        <v>73</v>
      </c>
      <c r="G155" s="105" t="s">
        <v>27</v>
      </c>
      <c r="H155" s="108">
        <v>12010</v>
      </c>
      <c r="I155" s="40">
        <v>800</v>
      </c>
      <c r="J155" s="87"/>
      <c r="K155" s="12">
        <f t="shared" si="82"/>
        <v>1000000</v>
      </c>
      <c r="L155" s="12">
        <f t="shared" si="82"/>
        <v>0</v>
      </c>
      <c r="M155" s="12">
        <f t="shared" si="82"/>
        <v>0</v>
      </c>
      <c r="N155" s="75">
        <f t="shared" si="38"/>
        <v>0</v>
      </c>
      <c r="O155" s="12">
        <f t="shared" si="82"/>
        <v>0</v>
      </c>
      <c r="P155" s="75">
        <f t="shared" si="83"/>
        <v>0</v>
      </c>
      <c r="Q155" s="10"/>
      <c r="R155" s="129"/>
      <c r="S155" s="2"/>
      <c r="T155" s="2"/>
      <c r="U155" s="2"/>
      <c r="V155" s="2"/>
      <c r="W155" s="2"/>
      <c r="X155" s="2"/>
    </row>
    <row r="156" spans="1:24" ht="75" x14ac:dyDescent="0.2">
      <c r="A156" s="90" t="s">
        <v>296</v>
      </c>
      <c r="B156" s="73">
        <v>502</v>
      </c>
      <c r="C156" s="86">
        <v>4</v>
      </c>
      <c r="D156" s="86">
        <v>5</v>
      </c>
      <c r="E156" s="107" t="s">
        <v>27</v>
      </c>
      <c r="F156" s="104" t="s">
        <v>73</v>
      </c>
      <c r="G156" s="105" t="s">
        <v>27</v>
      </c>
      <c r="H156" s="108">
        <v>12010</v>
      </c>
      <c r="I156" s="40">
        <v>810</v>
      </c>
      <c r="J156" s="87"/>
      <c r="K156" s="12">
        <v>1000000</v>
      </c>
      <c r="L156" s="12"/>
      <c r="M156" s="12">
        <v>0</v>
      </c>
      <c r="N156" s="75">
        <f t="shared" si="38"/>
        <v>0</v>
      </c>
      <c r="O156" s="12">
        <f t="shared" ref="O156" si="84">M156</f>
        <v>0</v>
      </c>
      <c r="P156" s="75">
        <f t="shared" si="83"/>
        <v>0</v>
      </c>
      <c r="Q156" s="10"/>
      <c r="R156" s="129"/>
      <c r="S156" s="2"/>
      <c r="T156" s="2"/>
      <c r="U156" s="2"/>
      <c r="V156" s="2"/>
      <c r="W156" s="2"/>
      <c r="X156" s="2"/>
    </row>
    <row r="157" spans="1:24" ht="150" x14ac:dyDescent="0.2">
      <c r="A157" s="90" t="s">
        <v>249</v>
      </c>
      <c r="B157" s="73">
        <v>502</v>
      </c>
      <c r="C157" s="86">
        <v>4</v>
      </c>
      <c r="D157" s="86">
        <v>5</v>
      </c>
      <c r="E157" s="107" t="s">
        <v>27</v>
      </c>
      <c r="F157" s="104">
        <v>5</v>
      </c>
      <c r="G157" s="105" t="s">
        <v>116</v>
      </c>
      <c r="H157" s="16">
        <f t="shared" ref="H157:H158" si="85">$H$159</f>
        <v>72320</v>
      </c>
      <c r="I157" s="40"/>
      <c r="J157" s="87"/>
      <c r="K157" s="41">
        <f>K158</f>
        <v>576219.30000000005</v>
      </c>
      <c r="L157" s="41">
        <f t="shared" ref="L157:O158" si="86">L158</f>
        <v>0</v>
      </c>
      <c r="M157" s="41">
        <f t="shared" si="86"/>
        <v>0</v>
      </c>
      <c r="N157" s="75">
        <f t="shared" si="38"/>
        <v>0</v>
      </c>
      <c r="O157" s="41">
        <f t="shared" si="86"/>
        <v>0</v>
      </c>
      <c r="P157" s="75">
        <f t="shared" ref="P157:P197" si="87">O157/K157*100</f>
        <v>0</v>
      </c>
      <c r="Q157" s="10"/>
      <c r="R157" s="9"/>
      <c r="S157" s="2"/>
      <c r="T157" s="2"/>
      <c r="U157" s="2"/>
      <c r="V157" s="2"/>
      <c r="W157" s="2"/>
      <c r="X157" s="2"/>
    </row>
    <row r="158" spans="1:24" ht="37.5" x14ac:dyDescent="0.2">
      <c r="A158" s="90" t="s">
        <v>309</v>
      </c>
      <c r="B158" s="73">
        <v>502</v>
      </c>
      <c r="C158" s="86">
        <v>4</v>
      </c>
      <c r="D158" s="86">
        <v>5</v>
      </c>
      <c r="E158" s="107" t="s">
        <v>27</v>
      </c>
      <c r="F158" s="104">
        <v>5</v>
      </c>
      <c r="G158" s="105" t="s">
        <v>116</v>
      </c>
      <c r="H158" s="16">
        <f t="shared" si="85"/>
        <v>72320</v>
      </c>
      <c r="I158" s="40">
        <v>200</v>
      </c>
      <c r="J158" s="87"/>
      <c r="K158" s="41">
        <f>K159</f>
        <v>576219.30000000005</v>
      </c>
      <c r="L158" s="41">
        <f t="shared" si="86"/>
        <v>0</v>
      </c>
      <c r="M158" s="41">
        <f t="shared" si="86"/>
        <v>0</v>
      </c>
      <c r="N158" s="75">
        <f t="shared" si="38"/>
        <v>0</v>
      </c>
      <c r="O158" s="41">
        <f t="shared" si="86"/>
        <v>0</v>
      </c>
      <c r="P158" s="75">
        <f t="shared" si="87"/>
        <v>0</v>
      </c>
      <c r="Q158" s="10"/>
      <c r="R158" s="9"/>
      <c r="S158" s="2"/>
      <c r="T158" s="2"/>
      <c r="U158" s="2"/>
      <c r="V158" s="2"/>
      <c r="W158" s="2"/>
      <c r="X158" s="2"/>
    </row>
    <row r="159" spans="1:24" ht="56.25" x14ac:dyDescent="0.2">
      <c r="A159" s="90" t="s">
        <v>2</v>
      </c>
      <c r="B159" s="73">
        <v>502</v>
      </c>
      <c r="C159" s="86">
        <v>4</v>
      </c>
      <c r="D159" s="86">
        <v>5</v>
      </c>
      <c r="E159" s="107" t="s">
        <v>27</v>
      </c>
      <c r="F159" s="104">
        <v>5</v>
      </c>
      <c r="G159" s="105" t="s">
        <v>116</v>
      </c>
      <c r="H159" s="16">
        <v>72320</v>
      </c>
      <c r="I159" s="40">
        <v>240</v>
      </c>
      <c r="J159" s="87"/>
      <c r="K159" s="41">
        <v>576219.30000000005</v>
      </c>
      <c r="L159" s="84"/>
      <c r="M159" s="12">
        <v>0</v>
      </c>
      <c r="N159" s="75">
        <f t="shared" si="38"/>
        <v>0</v>
      </c>
      <c r="O159" s="12">
        <f>M159</f>
        <v>0</v>
      </c>
      <c r="P159" s="75">
        <f t="shared" si="87"/>
        <v>0</v>
      </c>
      <c r="Q159" s="10"/>
      <c r="R159" s="46"/>
      <c r="S159" s="2"/>
      <c r="T159" s="2"/>
      <c r="U159" s="2"/>
      <c r="V159" s="2"/>
      <c r="W159" s="2"/>
      <c r="X159" s="2"/>
    </row>
    <row r="160" spans="1:24" ht="18.75" x14ac:dyDescent="0.2">
      <c r="A160" s="90" t="s">
        <v>121</v>
      </c>
      <c r="B160" s="73">
        <v>502</v>
      </c>
      <c r="C160" s="86">
        <v>4</v>
      </c>
      <c r="D160" s="86">
        <v>5</v>
      </c>
      <c r="E160" s="107" t="s">
        <v>27</v>
      </c>
      <c r="F160" s="104">
        <v>5</v>
      </c>
      <c r="G160" s="105" t="s">
        <v>122</v>
      </c>
      <c r="H160" s="106" t="s">
        <v>114</v>
      </c>
      <c r="I160" s="40"/>
      <c r="J160" s="87"/>
      <c r="K160" s="41">
        <f>K161+K164</f>
        <v>152000</v>
      </c>
      <c r="L160" s="41" t="e">
        <f t="shared" ref="L160:O160" si="88">L161+L164</f>
        <v>#REF!</v>
      </c>
      <c r="M160" s="41">
        <f t="shared" si="88"/>
        <v>0</v>
      </c>
      <c r="N160" s="75">
        <f t="shared" si="38"/>
        <v>0</v>
      </c>
      <c r="O160" s="41">
        <f t="shared" si="88"/>
        <v>0</v>
      </c>
      <c r="P160" s="75">
        <f t="shared" si="87"/>
        <v>0</v>
      </c>
      <c r="Q160" s="10"/>
      <c r="R160" s="82"/>
      <c r="S160" s="2"/>
      <c r="T160" s="2"/>
      <c r="U160" s="2"/>
      <c r="V160" s="2"/>
      <c r="W160" s="2"/>
      <c r="X160" s="2"/>
    </row>
    <row r="161" spans="1:24" ht="37.5" customHeight="1" x14ac:dyDescent="0.2">
      <c r="A161" s="90" t="s">
        <v>305</v>
      </c>
      <c r="B161" s="73">
        <v>502</v>
      </c>
      <c r="C161" s="86">
        <v>4</v>
      </c>
      <c r="D161" s="86">
        <v>5</v>
      </c>
      <c r="E161" s="107" t="s">
        <v>27</v>
      </c>
      <c r="F161" s="104" t="s">
        <v>73</v>
      </c>
      <c r="G161" s="105" t="s">
        <v>122</v>
      </c>
      <c r="H161" s="108">
        <v>15030</v>
      </c>
      <c r="I161" s="40"/>
      <c r="J161" s="87"/>
      <c r="K161" s="12">
        <f>K162</f>
        <v>12000</v>
      </c>
      <c r="L161" s="12" t="e">
        <f>L162+#REF!</f>
        <v>#REF!</v>
      </c>
      <c r="M161" s="12">
        <f>M162</f>
        <v>0</v>
      </c>
      <c r="N161" s="75">
        <f t="shared" si="38"/>
        <v>0</v>
      </c>
      <c r="O161" s="12">
        <f>O162</f>
        <v>0</v>
      </c>
      <c r="P161" s="75">
        <f t="shared" ref="P161:P163" si="89">O161/K161*100</f>
        <v>0</v>
      </c>
      <c r="Q161" s="10"/>
      <c r="R161" s="129"/>
      <c r="S161" s="2"/>
      <c r="T161" s="2"/>
      <c r="U161" s="2"/>
      <c r="V161" s="2"/>
      <c r="W161" s="2"/>
      <c r="X161" s="2"/>
    </row>
    <row r="162" spans="1:24" ht="37.5" x14ac:dyDescent="0.2">
      <c r="A162" s="90" t="s">
        <v>107</v>
      </c>
      <c r="B162" s="73">
        <v>502</v>
      </c>
      <c r="C162" s="86">
        <v>4</v>
      </c>
      <c r="D162" s="86">
        <v>5</v>
      </c>
      <c r="E162" s="107" t="s">
        <v>27</v>
      </c>
      <c r="F162" s="104" t="s">
        <v>73</v>
      </c>
      <c r="G162" s="105" t="s">
        <v>122</v>
      </c>
      <c r="H162" s="108">
        <v>15030</v>
      </c>
      <c r="I162" s="40">
        <v>300</v>
      </c>
      <c r="J162" s="87"/>
      <c r="K162" s="12">
        <f>K163</f>
        <v>12000</v>
      </c>
      <c r="L162" s="12">
        <f t="shared" ref="L162:O162" si="90">L163</f>
        <v>0</v>
      </c>
      <c r="M162" s="12">
        <f t="shared" si="90"/>
        <v>0</v>
      </c>
      <c r="N162" s="75">
        <f t="shared" si="38"/>
        <v>0</v>
      </c>
      <c r="O162" s="12">
        <f t="shared" si="90"/>
        <v>0</v>
      </c>
      <c r="P162" s="75">
        <f t="shared" si="89"/>
        <v>0</v>
      </c>
      <c r="Q162" s="10"/>
      <c r="R162" s="129"/>
      <c r="S162" s="2"/>
      <c r="T162" s="2"/>
      <c r="U162" s="2"/>
      <c r="V162" s="2"/>
      <c r="W162" s="2"/>
      <c r="X162" s="2"/>
    </row>
    <row r="163" spans="1:24" ht="18.75" x14ac:dyDescent="0.2">
      <c r="A163" s="90" t="s">
        <v>206</v>
      </c>
      <c r="B163" s="73">
        <v>502</v>
      </c>
      <c r="C163" s="86">
        <v>4</v>
      </c>
      <c r="D163" s="86">
        <v>5</v>
      </c>
      <c r="E163" s="107" t="s">
        <v>27</v>
      </c>
      <c r="F163" s="104" t="s">
        <v>73</v>
      </c>
      <c r="G163" s="105" t="s">
        <v>122</v>
      </c>
      <c r="H163" s="108">
        <v>15030</v>
      </c>
      <c r="I163" s="40">
        <v>350</v>
      </c>
      <c r="J163" s="87"/>
      <c r="K163" s="12">
        <v>12000</v>
      </c>
      <c r="L163" s="12"/>
      <c r="M163" s="12">
        <v>0</v>
      </c>
      <c r="N163" s="75">
        <f t="shared" ref="N163:N204" si="91">M163/K163*100</f>
        <v>0</v>
      </c>
      <c r="O163" s="12">
        <f>M163</f>
        <v>0</v>
      </c>
      <c r="P163" s="75">
        <f t="shared" si="89"/>
        <v>0</v>
      </c>
      <c r="Q163" s="10"/>
      <c r="R163" s="129"/>
      <c r="S163" s="2"/>
      <c r="T163" s="2"/>
      <c r="U163" s="2"/>
      <c r="V163" s="2"/>
      <c r="W163" s="2"/>
      <c r="X163" s="2"/>
    </row>
    <row r="164" spans="1:24" ht="37.5" x14ac:dyDescent="0.2">
      <c r="A164" s="85" t="s">
        <v>113</v>
      </c>
      <c r="B164" s="73">
        <v>502</v>
      </c>
      <c r="C164" s="86">
        <v>4</v>
      </c>
      <c r="D164" s="86">
        <v>5</v>
      </c>
      <c r="E164" s="107" t="s">
        <v>27</v>
      </c>
      <c r="F164" s="104" t="s">
        <v>73</v>
      </c>
      <c r="G164" s="105" t="s">
        <v>122</v>
      </c>
      <c r="H164" s="108">
        <v>15040</v>
      </c>
      <c r="I164" s="40"/>
      <c r="J164" s="87"/>
      <c r="K164" s="12">
        <f>K165+K167</f>
        <v>140000</v>
      </c>
      <c r="L164" s="12">
        <f t="shared" ref="L164:O164" si="92">L165+L167</f>
        <v>0</v>
      </c>
      <c r="M164" s="12">
        <f t="shared" si="92"/>
        <v>0</v>
      </c>
      <c r="N164" s="75">
        <f t="shared" si="91"/>
        <v>0</v>
      </c>
      <c r="O164" s="12">
        <f t="shared" si="92"/>
        <v>0</v>
      </c>
      <c r="P164" s="75">
        <f t="shared" si="87"/>
        <v>0</v>
      </c>
      <c r="Q164" s="10"/>
      <c r="R164" s="82"/>
      <c r="S164" s="2"/>
      <c r="T164" s="2"/>
      <c r="U164" s="2"/>
      <c r="V164" s="2"/>
      <c r="W164" s="2"/>
      <c r="X164" s="2"/>
    </row>
    <row r="165" spans="1:24" ht="37.5" x14ac:dyDescent="0.2">
      <c r="A165" s="90" t="s">
        <v>309</v>
      </c>
      <c r="B165" s="73">
        <v>502</v>
      </c>
      <c r="C165" s="86">
        <v>4</v>
      </c>
      <c r="D165" s="86">
        <v>5</v>
      </c>
      <c r="E165" s="107" t="s">
        <v>27</v>
      </c>
      <c r="F165" s="104" t="s">
        <v>73</v>
      </c>
      <c r="G165" s="105" t="s">
        <v>122</v>
      </c>
      <c r="H165" s="108">
        <v>15040</v>
      </c>
      <c r="I165" s="40">
        <v>200</v>
      </c>
      <c r="J165" s="87"/>
      <c r="K165" s="12">
        <f>K166</f>
        <v>20000</v>
      </c>
      <c r="L165" s="12">
        <f t="shared" ref="L165:O167" si="93">L166</f>
        <v>0</v>
      </c>
      <c r="M165" s="12">
        <f t="shared" si="93"/>
        <v>0</v>
      </c>
      <c r="N165" s="75">
        <f t="shared" si="91"/>
        <v>0</v>
      </c>
      <c r="O165" s="12">
        <f t="shared" si="93"/>
        <v>0</v>
      </c>
      <c r="P165" s="75">
        <f t="shared" si="87"/>
        <v>0</v>
      </c>
      <c r="Q165" s="10"/>
      <c r="R165" s="82"/>
      <c r="S165" s="2"/>
      <c r="T165" s="2"/>
      <c r="U165" s="2"/>
      <c r="V165" s="2"/>
      <c r="W165" s="2"/>
      <c r="X165" s="2"/>
    </row>
    <row r="166" spans="1:24" ht="56.25" x14ac:dyDescent="0.2">
      <c r="A166" s="90" t="s">
        <v>2</v>
      </c>
      <c r="B166" s="73">
        <v>502</v>
      </c>
      <c r="C166" s="86">
        <v>4</v>
      </c>
      <c r="D166" s="86">
        <v>5</v>
      </c>
      <c r="E166" s="107" t="s">
        <v>27</v>
      </c>
      <c r="F166" s="104" t="s">
        <v>73</v>
      </c>
      <c r="G166" s="105" t="s">
        <v>122</v>
      </c>
      <c r="H166" s="108">
        <v>15040</v>
      </c>
      <c r="I166" s="40">
        <v>240</v>
      </c>
      <c r="J166" s="87"/>
      <c r="K166" s="12">
        <v>20000</v>
      </c>
      <c r="L166" s="12"/>
      <c r="M166" s="12">
        <v>0</v>
      </c>
      <c r="N166" s="75">
        <f t="shared" si="91"/>
        <v>0</v>
      </c>
      <c r="O166" s="12">
        <f>M166</f>
        <v>0</v>
      </c>
      <c r="P166" s="75">
        <f t="shared" si="87"/>
        <v>0</v>
      </c>
      <c r="Q166" s="10"/>
      <c r="R166" s="57"/>
      <c r="S166" s="2"/>
      <c r="T166" s="2"/>
      <c r="U166" s="2"/>
      <c r="V166" s="2"/>
      <c r="W166" s="2"/>
      <c r="X166" s="2"/>
    </row>
    <row r="167" spans="1:24" ht="37.5" x14ac:dyDescent="0.2">
      <c r="A167" s="90" t="s">
        <v>107</v>
      </c>
      <c r="B167" s="73">
        <v>502</v>
      </c>
      <c r="C167" s="86">
        <v>4</v>
      </c>
      <c r="D167" s="86">
        <v>5</v>
      </c>
      <c r="E167" s="107" t="s">
        <v>27</v>
      </c>
      <c r="F167" s="104" t="s">
        <v>73</v>
      </c>
      <c r="G167" s="105" t="s">
        <v>122</v>
      </c>
      <c r="H167" s="108">
        <v>15040</v>
      </c>
      <c r="I167" s="40">
        <v>300</v>
      </c>
      <c r="J167" s="87"/>
      <c r="K167" s="12">
        <f>K168</f>
        <v>120000</v>
      </c>
      <c r="L167" s="12">
        <f t="shared" si="93"/>
        <v>0</v>
      </c>
      <c r="M167" s="12">
        <f t="shared" si="93"/>
        <v>0</v>
      </c>
      <c r="N167" s="75">
        <f t="shared" si="91"/>
        <v>0</v>
      </c>
      <c r="O167" s="12">
        <f t="shared" si="93"/>
        <v>0</v>
      </c>
      <c r="P167" s="75">
        <f t="shared" ref="P167:P168" si="94">O167/K167*100</f>
        <v>0</v>
      </c>
      <c r="Q167" s="10"/>
      <c r="R167" s="129"/>
      <c r="S167" s="2"/>
      <c r="T167" s="2"/>
      <c r="U167" s="2"/>
      <c r="V167" s="2"/>
      <c r="W167" s="2"/>
      <c r="X167" s="2"/>
    </row>
    <row r="168" spans="1:24" ht="18.75" x14ac:dyDescent="0.2">
      <c r="A168" s="90" t="s">
        <v>206</v>
      </c>
      <c r="B168" s="73">
        <v>502</v>
      </c>
      <c r="C168" s="86">
        <v>4</v>
      </c>
      <c r="D168" s="86">
        <v>5</v>
      </c>
      <c r="E168" s="107" t="s">
        <v>27</v>
      </c>
      <c r="F168" s="104" t="s">
        <v>73</v>
      </c>
      <c r="G168" s="105" t="s">
        <v>122</v>
      </c>
      <c r="H168" s="108">
        <v>15040</v>
      </c>
      <c r="I168" s="40">
        <v>350</v>
      </c>
      <c r="J168" s="87"/>
      <c r="K168" s="12">
        <v>120000</v>
      </c>
      <c r="L168" s="12"/>
      <c r="M168" s="12">
        <v>0</v>
      </c>
      <c r="N168" s="75">
        <f t="shared" si="91"/>
        <v>0</v>
      </c>
      <c r="O168" s="12">
        <f>M168</f>
        <v>0</v>
      </c>
      <c r="P168" s="75">
        <f t="shared" si="94"/>
        <v>0</v>
      </c>
      <c r="Q168" s="10"/>
      <c r="R168" s="129"/>
      <c r="S168" s="2"/>
      <c r="T168" s="2"/>
      <c r="U168" s="2"/>
      <c r="V168" s="2"/>
      <c r="W168" s="2"/>
      <c r="X168" s="2"/>
    </row>
    <row r="169" spans="1:24" ht="18.75" x14ac:dyDescent="0.2">
      <c r="A169" s="90" t="s">
        <v>125</v>
      </c>
      <c r="B169" s="73">
        <v>502</v>
      </c>
      <c r="C169" s="88">
        <v>4</v>
      </c>
      <c r="D169" s="88">
        <v>8</v>
      </c>
      <c r="E169" s="115"/>
      <c r="F169" s="111"/>
      <c r="G169" s="111"/>
      <c r="H169" s="116"/>
      <c r="I169" s="76"/>
      <c r="J169" s="89"/>
      <c r="K169" s="35">
        <f t="shared" ref="K169:K178" si="95">K170</f>
        <v>5932130.1399999997</v>
      </c>
      <c r="L169" s="35">
        <f t="shared" ref="L169:O176" si="96">L170</f>
        <v>0</v>
      </c>
      <c r="M169" s="35">
        <f t="shared" si="96"/>
        <v>1032427.71</v>
      </c>
      <c r="N169" s="75">
        <f t="shared" si="91"/>
        <v>17.403996298705611</v>
      </c>
      <c r="O169" s="35">
        <f t="shared" si="96"/>
        <v>1032427.71</v>
      </c>
      <c r="P169" s="75">
        <f t="shared" si="87"/>
        <v>17.403996298705611</v>
      </c>
      <c r="Q169" s="10"/>
      <c r="R169" s="57"/>
      <c r="S169" s="2"/>
      <c r="T169" s="2"/>
      <c r="U169" s="2"/>
      <c r="V169" s="2"/>
      <c r="W169" s="2"/>
      <c r="X169" s="2"/>
    </row>
    <row r="170" spans="1:24" ht="72" customHeight="1" x14ac:dyDescent="0.2">
      <c r="A170" s="90" t="s">
        <v>216</v>
      </c>
      <c r="B170" s="73">
        <v>502</v>
      </c>
      <c r="C170" s="86">
        <v>4</v>
      </c>
      <c r="D170" s="86">
        <v>8</v>
      </c>
      <c r="E170" s="107" t="s">
        <v>27</v>
      </c>
      <c r="F170" s="104">
        <v>0</v>
      </c>
      <c r="G170" s="105" t="s">
        <v>203</v>
      </c>
      <c r="H170" s="106" t="s">
        <v>114</v>
      </c>
      <c r="I170" s="40"/>
      <c r="J170" s="87"/>
      <c r="K170" s="41">
        <f t="shared" si="95"/>
        <v>5932130.1399999997</v>
      </c>
      <c r="L170" s="41">
        <f t="shared" si="96"/>
        <v>0</v>
      </c>
      <c r="M170" s="41">
        <f t="shared" si="96"/>
        <v>1032427.71</v>
      </c>
      <c r="N170" s="75">
        <f t="shared" si="91"/>
        <v>17.403996298705611</v>
      </c>
      <c r="O170" s="41">
        <f t="shared" si="96"/>
        <v>1032427.71</v>
      </c>
      <c r="P170" s="75">
        <f t="shared" si="87"/>
        <v>17.403996298705611</v>
      </c>
      <c r="Q170" s="10"/>
      <c r="R170" s="57"/>
      <c r="S170" s="2"/>
      <c r="T170" s="2"/>
      <c r="U170" s="2"/>
      <c r="V170" s="2"/>
      <c r="W170" s="2"/>
      <c r="X170" s="2"/>
    </row>
    <row r="171" spans="1:24" ht="72" customHeight="1" x14ac:dyDescent="0.2">
      <c r="A171" s="90" t="s">
        <v>229</v>
      </c>
      <c r="B171" s="73">
        <v>502</v>
      </c>
      <c r="C171" s="86">
        <v>4</v>
      </c>
      <c r="D171" s="86">
        <v>8</v>
      </c>
      <c r="E171" s="107" t="s">
        <v>27</v>
      </c>
      <c r="F171" s="104">
        <v>7</v>
      </c>
      <c r="G171" s="105" t="s">
        <v>203</v>
      </c>
      <c r="H171" s="106" t="s">
        <v>114</v>
      </c>
      <c r="I171" s="40"/>
      <c r="J171" s="87"/>
      <c r="K171" s="12">
        <f>K172+K176</f>
        <v>5932130.1399999997</v>
      </c>
      <c r="L171" s="12">
        <f t="shared" ref="L171:O171" si="97">L172+L176</f>
        <v>0</v>
      </c>
      <c r="M171" s="12">
        <f t="shared" si="97"/>
        <v>1032427.71</v>
      </c>
      <c r="N171" s="75">
        <f t="shared" si="91"/>
        <v>17.403996298705611</v>
      </c>
      <c r="O171" s="12">
        <f t="shared" si="97"/>
        <v>1032427.71</v>
      </c>
      <c r="P171" s="75">
        <f t="shared" si="87"/>
        <v>17.403996298705611</v>
      </c>
      <c r="Q171" s="10"/>
      <c r="R171" s="46"/>
      <c r="S171" s="2"/>
      <c r="T171" s="2"/>
      <c r="U171" s="2"/>
      <c r="V171" s="2"/>
      <c r="W171" s="2"/>
      <c r="X171" s="2"/>
    </row>
    <row r="172" spans="1:24" ht="56.25" x14ac:dyDescent="0.2">
      <c r="A172" s="90" t="s">
        <v>306</v>
      </c>
      <c r="B172" s="73">
        <v>502</v>
      </c>
      <c r="C172" s="86">
        <v>4</v>
      </c>
      <c r="D172" s="86">
        <v>8</v>
      </c>
      <c r="E172" s="107" t="s">
        <v>27</v>
      </c>
      <c r="F172" s="104">
        <v>7</v>
      </c>
      <c r="G172" s="105" t="s">
        <v>1</v>
      </c>
      <c r="H172" s="106" t="s">
        <v>114</v>
      </c>
      <c r="I172" s="40"/>
      <c r="J172" s="87"/>
      <c r="K172" s="12">
        <f t="shared" si="95"/>
        <v>9430.14</v>
      </c>
      <c r="L172" s="12">
        <f t="shared" si="96"/>
        <v>0</v>
      </c>
      <c r="M172" s="12">
        <f t="shared" si="96"/>
        <v>0</v>
      </c>
      <c r="N172" s="75">
        <f t="shared" si="91"/>
        <v>0</v>
      </c>
      <c r="O172" s="12">
        <f t="shared" si="96"/>
        <v>0</v>
      </c>
      <c r="P172" s="75">
        <f t="shared" ref="P172:P175" si="98">O172/K172*100</f>
        <v>0</v>
      </c>
      <c r="Q172" s="10"/>
      <c r="R172" s="129"/>
      <c r="S172" s="2"/>
      <c r="T172" s="2"/>
      <c r="U172" s="2"/>
      <c r="V172" s="2"/>
      <c r="W172" s="2"/>
      <c r="X172" s="2"/>
    </row>
    <row r="173" spans="1:24" ht="93.75" x14ac:dyDescent="0.2">
      <c r="A173" s="90" t="s">
        <v>307</v>
      </c>
      <c r="B173" s="73">
        <v>502</v>
      </c>
      <c r="C173" s="86">
        <v>4</v>
      </c>
      <c r="D173" s="86">
        <v>8</v>
      </c>
      <c r="E173" s="107" t="s">
        <v>27</v>
      </c>
      <c r="F173" s="104" t="s">
        <v>31</v>
      </c>
      <c r="G173" s="105" t="s">
        <v>1</v>
      </c>
      <c r="H173" s="108">
        <v>72510</v>
      </c>
      <c r="I173" s="40"/>
      <c r="J173" s="87"/>
      <c r="K173" s="12">
        <f t="shared" si="95"/>
        <v>9430.14</v>
      </c>
      <c r="L173" s="12">
        <f t="shared" si="96"/>
        <v>0</v>
      </c>
      <c r="M173" s="12">
        <f t="shared" si="96"/>
        <v>0</v>
      </c>
      <c r="N173" s="75">
        <f t="shared" si="91"/>
        <v>0</v>
      </c>
      <c r="O173" s="12">
        <f t="shared" si="96"/>
        <v>0</v>
      </c>
      <c r="P173" s="75">
        <f t="shared" si="98"/>
        <v>0</v>
      </c>
      <c r="Q173" s="10"/>
      <c r="R173" s="129"/>
      <c r="S173" s="2"/>
      <c r="T173" s="2"/>
      <c r="U173" s="2"/>
      <c r="V173" s="2"/>
      <c r="W173" s="2"/>
      <c r="X173" s="2"/>
    </row>
    <row r="174" spans="1:24" ht="93.75" x14ac:dyDescent="0.2">
      <c r="A174" s="90" t="s">
        <v>188</v>
      </c>
      <c r="B174" s="73">
        <v>502</v>
      </c>
      <c r="C174" s="86">
        <v>4</v>
      </c>
      <c r="D174" s="86">
        <v>8</v>
      </c>
      <c r="E174" s="107" t="s">
        <v>27</v>
      </c>
      <c r="F174" s="104" t="s">
        <v>31</v>
      </c>
      <c r="G174" s="105" t="s">
        <v>1</v>
      </c>
      <c r="H174" s="108">
        <v>72510</v>
      </c>
      <c r="I174" s="40">
        <v>100</v>
      </c>
      <c r="J174" s="87"/>
      <c r="K174" s="12">
        <f t="shared" si="95"/>
        <v>9430.14</v>
      </c>
      <c r="L174" s="12">
        <f t="shared" si="96"/>
        <v>0</v>
      </c>
      <c r="M174" s="12">
        <f t="shared" si="96"/>
        <v>0</v>
      </c>
      <c r="N174" s="75">
        <f t="shared" si="91"/>
        <v>0</v>
      </c>
      <c r="O174" s="12">
        <f t="shared" si="96"/>
        <v>0</v>
      </c>
      <c r="P174" s="75">
        <f t="shared" si="98"/>
        <v>0</v>
      </c>
      <c r="Q174" s="10"/>
      <c r="R174" s="129"/>
      <c r="S174" s="2"/>
      <c r="T174" s="2"/>
      <c r="U174" s="2"/>
      <c r="V174" s="2"/>
      <c r="W174" s="2"/>
      <c r="X174" s="2"/>
    </row>
    <row r="175" spans="1:24" ht="37.5" x14ac:dyDescent="0.2">
      <c r="A175" s="90" t="s">
        <v>18</v>
      </c>
      <c r="B175" s="73">
        <v>502</v>
      </c>
      <c r="C175" s="86">
        <v>4</v>
      </c>
      <c r="D175" s="86">
        <v>8</v>
      </c>
      <c r="E175" s="107" t="s">
        <v>27</v>
      </c>
      <c r="F175" s="104" t="s">
        <v>31</v>
      </c>
      <c r="G175" s="105" t="s">
        <v>1</v>
      </c>
      <c r="H175" s="108">
        <v>72510</v>
      </c>
      <c r="I175" s="40">
        <v>120</v>
      </c>
      <c r="J175" s="87"/>
      <c r="K175" s="12">
        <v>9430.14</v>
      </c>
      <c r="L175" s="12"/>
      <c r="M175" s="12">
        <v>0</v>
      </c>
      <c r="N175" s="75">
        <f t="shared" si="91"/>
        <v>0</v>
      </c>
      <c r="O175" s="12">
        <f>M175</f>
        <v>0</v>
      </c>
      <c r="P175" s="75">
        <f t="shared" si="98"/>
        <v>0</v>
      </c>
      <c r="Q175" s="10"/>
      <c r="R175" s="129"/>
      <c r="S175" s="2"/>
      <c r="T175" s="2"/>
      <c r="U175" s="2"/>
      <c r="V175" s="2"/>
      <c r="W175" s="2"/>
      <c r="X175" s="2"/>
    </row>
    <row r="176" spans="1:24" ht="93.75" x14ac:dyDescent="0.2">
      <c r="A176" s="90" t="s">
        <v>284</v>
      </c>
      <c r="B176" s="73">
        <v>502</v>
      </c>
      <c r="C176" s="86">
        <v>4</v>
      </c>
      <c r="D176" s="86">
        <v>8</v>
      </c>
      <c r="E176" s="107" t="s">
        <v>27</v>
      </c>
      <c r="F176" s="104">
        <v>7</v>
      </c>
      <c r="G176" s="105" t="s">
        <v>116</v>
      </c>
      <c r="H176" s="106" t="s">
        <v>114</v>
      </c>
      <c r="I176" s="40"/>
      <c r="J176" s="87"/>
      <c r="K176" s="12">
        <f t="shared" si="95"/>
        <v>5922700</v>
      </c>
      <c r="L176" s="12">
        <f t="shared" si="96"/>
        <v>0</v>
      </c>
      <c r="M176" s="12">
        <f t="shared" si="96"/>
        <v>1032427.71</v>
      </c>
      <c r="N176" s="75">
        <f t="shared" si="91"/>
        <v>17.431706991743628</v>
      </c>
      <c r="O176" s="12">
        <f t="shared" si="96"/>
        <v>1032427.71</v>
      </c>
      <c r="P176" s="75">
        <f t="shared" si="87"/>
        <v>17.431706991743628</v>
      </c>
      <c r="Q176" s="10"/>
      <c r="R176" s="46"/>
      <c r="S176" s="2"/>
      <c r="T176" s="2"/>
      <c r="U176" s="2"/>
      <c r="V176" s="2"/>
      <c r="W176" s="2"/>
      <c r="X176" s="2"/>
    </row>
    <row r="177" spans="1:24" ht="56.25" x14ac:dyDescent="0.2">
      <c r="A177" s="90" t="s">
        <v>207</v>
      </c>
      <c r="B177" s="73">
        <v>502</v>
      </c>
      <c r="C177" s="86">
        <v>4</v>
      </c>
      <c r="D177" s="86">
        <v>8</v>
      </c>
      <c r="E177" s="107" t="s">
        <v>27</v>
      </c>
      <c r="F177" s="104" t="s">
        <v>31</v>
      </c>
      <c r="G177" s="105" t="s">
        <v>116</v>
      </c>
      <c r="H177" s="108">
        <v>14010</v>
      </c>
      <c r="I177" s="40"/>
      <c r="J177" s="87"/>
      <c r="K177" s="12">
        <f t="shared" si="95"/>
        <v>5922700</v>
      </c>
      <c r="L177" s="12">
        <f t="shared" ref="L177:O178" si="99">L178</f>
        <v>0</v>
      </c>
      <c r="M177" s="12">
        <f t="shared" si="99"/>
        <v>1032427.71</v>
      </c>
      <c r="N177" s="75">
        <f t="shared" si="91"/>
        <v>17.431706991743628</v>
      </c>
      <c r="O177" s="12">
        <f t="shared" si="99"/>
        <v>1032427.71</v>
      </c>
      <c r="P177" s="75">
        <f t="shared" si="87"/>
        <v>17.431706991743628</v>
      </c>
      <c r="Q177" s="10"/>
      <c r="R177" s="46"/>
      <c r="S177" s="2"/>
      <c r="T177" s="2"/>
      <c r="U177" s="2"/>
      <c r="V177" s="2"/>
      <c r="W177" s="2"/>
      <c r="X177" s="2"/>
    </row>
    <row r="178" spans="1:24" ht="37.5" x14ac:dyDescent="0.2">
      <c r="A178" s="90" t="str">
        <f t="shared" ref="A178" si="100">A175</f>
        <v>Расходы на выплаты персоналу государственных (муниципальных) органов</v>
      </c>
      <c r="B178" s="73">
        <v>502</v>
      </c>
      <c r="C178" s="86">
        <v>4</v>
      </c>
      <c r="D178" s="86">
        <v>8</v>
      </c>
      <c r="E178" s="107" t="s">
        <v>27</v>
      </c>
      <c r="F178" s="104" t="s">
        <v>31</v>
      </c>
      <c r="G178" s="105" t="s">
        <v>116</v>
      </c>
      <c r="H178" s="108">
        <v>14010</v>
      </c>
      <c r="I178" s="40">
        <v>200</v>
      </c>
      <c r="J178" s="87"/>
      <c r="K178" s="12">
        <f t="shared" si="95"/>
        <v>5922700</v>
      </c>
      <c r="L178" s="12">
        <f t="shared" si="99"/>
        <v>0</v>
      </c>
      <c r="M178" s="12">
        <f t="shared" si="99"/>
        <v>1032427.71</v>
      </c>
      <c r="N178" s="75">
        <f t="shared" si="91"/>
        <v>17.431706991743628</v>
      </c>
      <c r="O178" s="12">
        <f t="shared" si="99"/>
        <v>1032427.71</v>
      </c>
      <c r="P178" s="75">
        <f t="shared" si="87"/>
        <v>17.431706991743628</v>
      </c>
      <c r="Q178" s="10"/>
      <c r="R178" s="46"/>
      <c r="S178" s="2"/>
      <c r="T178" s="2"/>
      <c r="U178" s="2"/>
      <c r="V178" s="2"/>
      <c r="W178" s="2"/>
      <c r="X178" s="2"/>
    </row>
    <row r="179" spans="1:24" ht="75" x14ac:dyDescent="0.2">
      <c r="A179" s="90" t="s">
        <v>296</v>
      </c>
      <c r="B179" s="73">
        <v>502</v>
      </c>
      <c r="C179" s="86">
        <v>4</v>
      </c>
      <c r="D179" s="86">
        <v>8</v>
      </c>
      <c r="E179" s="107" t="s">
        <v>27</v>
      </c>
      <c r="F179" s="104" t="s">
        <v>31</v>
      </c>
      <c r="G179" s="105" t="s">
        <v>116</v>
      </c>
      <c r="H179" s="108">
        <v>14010</v>
      </c>
      <c r="I179" s="40">
        <v>240</v>
      </c>
      <c r="J179" s="87"/>
      <c r="K179" s="12">
        <v>5922700</v>
      </c>
      <c r="L179" s="12"/>
      <c r="M179" s="12">
        <v>1032427.71</v>
      </c>
      <c r="N179" s="75">
        <f t="shared" si="91"/>
        <v>17.431706991743628</v>
      </c>
      <c r="O179" s="12">
        <f>M179</f>
        <v>1032427.71</v>
      </c>
      <c r="P179" s="75">
        <f t="shared" si="87"/>
        <v>17.431706991743628</v>
      </c>
      <c r="Q179" s="10"/>
      <c r="R179" s="46"/>
      <c r="S179" s="2"/>
      <c r="T179" s="2"/>
      <c r="U179" s="2"/>
      <c r="V179" s="2"/>
      <c r="W179" s="2"/>
      <c r="X179" s="2"/>
    </row>
    <row r="180" spans="1:24" ht="18.75" x14ac:dyDescent="0.2">
      <c r="A180" s="90" t="s">
        <v>32</v>
      </c>
      <c r="B180" s="73">
        <v>502</v>
      </c>
      <c r="C180" s="88">
        <v>4</v>
      </c>
      <c r="D180" s="88">
        <v>9</v>
      </c>
      <c r="E180" s="115"/>
      <c r="F180" s="111"/>
      <c r="G180" s="111"/>
      <c r="H180" s="116"/>
      <c r="I180" s="76"/>
      <c r="J180" s="89"/>
      <c r="K180" s="35">
        <f>K181</f>
        <v>1482700</v>
      </c>
      <c r="L180" s="35">
        <f>L181</f>
        <v>0</v>
      </c>
      <c r="M180" s="35">
        <f>M181</f>
        <v>0</v>
      </c>
      <c r="N180" s="75">
        <f t="shared" si="91"/>
        <v>0</v>
      </c>
      <c r="O180" s="35">
        <f>O181</f>
        <v>0</v>
      </c>
      <c r="P180" s="75">
        <f t="shared" si="87"/>
        <v>0</v>
      </c>
      <c r="Q180" s="10"/>
      <c r="R180" s="9"/>
      <c r="S180" s="2"/>
      <c r="T180" s="2"/>
      <c r="U180" s="2"/>
      <c r="V180" s="2"/>
      <c r="W180" s="2"/>
      <c r="X180" s="2"/>
    </row>
    <row r="181" spans="1:24" ht="71.25" customHeight="1" x14ac:dyDescent="0.2">
      <c r="A181" s="90" t="s">
        <v>216</v>
      </c>
      <c r="B181" s="73">
        <v>502</v>
      </c>
      <c r="C181" s="86">
        <v>4</v>
      </c>
      <c r="D181" s="86">
        <v>9</v>
      </c>
      <c r="E181" s="113" t="s">
        <v>27</v>
      </c>
      <c r="F181" s="105" t="s">
        <v>204</v>
      </c>
      <c r="G181" s="105" t="s">
        <v>203</v>
      </c>
      <c r="H181" s="106" t="s">
        <v>114</v>
      </c>
      <c r="I181" s="40"/>
      <c r="J181" s="87"/>
      <c r="K181" s="12">
        <f>K182</f>
        <v>1482700</v>
      </c>
      <c r="L181" s="12">
        <f t="shared" ref="L181:O182" si="101">L182</f>
        <v>0</v>
      </c>
      <c r="M181" s="12">
        <f t="shared" si="101"/>
        <v>0</v>
      </c>
      <c r="N181" s="75">
        <f t="shared" si="91"/>
        <v>0</v>
      </c>
      <c r="O181" s="12">
        <f t="shared" si="101"/>
        <v>0</v>
      </c>
      <c r="P181" s="75">
        <f t="shared" si="87"/>
        <v>0</v>
      </c>
      <c r="Q181" s="10"/>
      <c r="R181" s="46"/>
      <c r="S181" s="2"/>
      <c r="T181" s="2"/>
      <c r="U181" s="2"/>
      <c r="V181" s="2"/>
      <c r="W181" s="2"/>
      <c r="X181" s="2"/>
    </row>
    <row r="182" spans="1:24" ht="72.75" customHeight="1" x14ac:dyDescent="0.2">
      <c r="A182" s="90" t="s">
        <v>229</v>
      </c>
      <c r="B182" s="73">
        <v>502</v>
      </c>
      <c r="C182" s="86">
        <v>4</v>
      </c>
      <c r="D182" s="86">
        <v>9</v>
      </c>
      <c r="E182" s="113" t="s">
        <v>27</v>
      </c>
      <c r="F182" s="104">
        <v>7</v>
      </c>
      <c r="G182" s="105" t="s">
        <v>203</v>
      </c>
      <c r="H182" s="106" t="s">
        <v>114</v>
      </c>
      <c r="I182" s="40"/>
      <c r="J182" s="87"/>
      <c r="K182" s="12">
        <f>K183</f>
        <v>1482700</v>
      </c>
      <c r="L182" s="12">
        <f t="shared" si="101"/>
        <v>0</v>
      </c>
      <c r="M182" s="12">
        <f t="shared" si="101"/>
        <v>0</v>
      </c>
      <c r="N182" s="75">
        <f t="shared" si="91"/>
        <v>0</v>
      </c>
      <c r="O182" s="12">
        <f t="shared" si="101"/>
        <v>0</v>
      </c>
      <c r="P182" s="75">
        <f t="shared" si="87"/>
        <v>0</v>
      </c>
      <c r="Q182" s="10"/>
      <c r="R182" s="46"/>
      <c r="S182" s="2"/>
      <c r="T182" s="2"/>
      <c r="U182" s="2"/>
      <c r="V182" s="2"/>
      <c r="W182" s="2"/>
      <c r="X182" s="2"/>
    </row>
    <row r="183" spans="1:24" ht="56.25" x14ac:dyDescent="0.2">
      <c r="A183" s="90" t="s">
        <v>173</v>
      </c>
      <c r="B183" s="73">
        <v>502</v>
      </c>
      <c r="C183" s="86">
        <v>4</v>
      </c>
      <c r="D183" s="86">
        <v>9</v>
      </c>
      <c r="E183" s="113" t="s">
        <v>27</v>
      </c>
      <c r="F183" s="104">
        <v>7</v>
      </c>
      <c r="G183" s="105" t="s">
        <v>27</v>
      </c>
      <c r="H183" s="106" t="s">
        <v>114</v>
      </c>
      <c r="I183" s="40"/>
      <c r="J183" s="87"/>
      <c r="K183" s="12">
        <f>K184+K187</f>
        <v>1482700</v>
      </c>
      <c r="L183" s="12">
        <f t="shared" ref="L183:O183" si="102">L184+L187</f>
        <v>0</v>
      </c>
      <c r="M183" s="12">
        <f t="shared" si="102"/>
        <v>0</v>
      </c>
      <c r="N183" s="75">
        <f t="shared" si="91"/>
        <v>0</v>
      </c>
      <c r="O183" s="12">
        <f t="shared" si="102"/>
        <v>0</v>
      </c>
      <c r="P183" s="75">
        <f t="shared" si="87"/>
        <v>0</v>
      </c>
      <c r="Q183" s="10"/>
      <c r="R183" s="46"/>
      <c r="S183" s="2"/>
      <c r="T183" s="2"/>
      <c r="U183" s="2"/>
      <c r="V183" s="2"/>
      <c r="W183" s="2"/>
      <c r="X183" s="2"/>
    </row>
    <row r="184" spans="1:24" ht="37.5" x14ac:dyDescent="0.2">
      <c r="A184" s="90" t="s">
        <v>208</v>
      </c>
      <c r="B184" s="73">
        <v>502</v>
      </c>
      <c r="C184" s="86">
        <v>4</v>
      </c>
      <c r="D184" s="86">
        <v>9</v>
      </c>
      <c r="E184" s="107" t="s">
        <v>27</v>
      </c>
      <c r="F184" s="104" t="s">
        <v>31</v>
      </c>
      <c r="G184" s="105" t="s">
        <v>27</v>
      </c>
      <c r="H184" s="106" t="s">
        <v>359</v>
      </c>
      <c r="I184" s="40"/>
      <c r="J184" s="87"/>
      <c r="K184" s="12">
        <f>K185</f>
        <v>1022112</v>
      </c>
      <c r="L184" s="12">
        <f t="shared" ref="L184:O185" si="103">L185</f>
        <v>0</v>
      </c>
      <c r="M184" s="12">
        <f t="shared" si="103"/>
        <v>0</v>
      </c>
      <c r="N184" s="75">
        <f t="shared" si="91"/>
        <v>0</v>
      </c>
      <c r="O184" s="12">
        <f t="shared" si="103"/>
        <v>0</v>
      </c>
      <c r="P184" s="75">
        <f t="shared" si="87"/>
        <v>0</v>
      </c>
      <c r="Q184" s="10"/>
      <c r="R184" s="82"/>
      <c r="S184" s="2"/>
      <c r="T184" s="2"/>
      <c r="U184" s="2"/>
      <c r="V184" s="2"/>
      <c r="W184" s="2"/>
      <c r="X184" s="2"/>
    </row>
    <row r="185" spans="1:24" ht="37.5" x14ac:dyDescent="0.2">
      <c r="A185" s="90" t="s">
        <v>309</v>
      </c>
      <c r="B185" s="73">
        <v>502</v>
      </c>
      <c r="C185" s="86">
        <v>4</v>
      </c>
      <c r="D185" s="86">
        <v>9</v>
      </c>
      <c r="E185" s="107" t="s">
        <v>27</v>
      </c>
      <c r="F185" s="104" t="s">
        <v>31</v>
      </c>
      <c r="G185" s="105" t="s">
        <v>27</v>
      </c>
      <c r="H185" s="106" t="s">
        <v>359</v>
      </c>
      <c r="I185" s="40">
        <v>200</v>
      </c>
      <c r="J185" s="87"/>
      <c r="K185" s="12">
        <f>K186</f>
        <v>1022112</v>
      </c>
      <c r="L185" s="12">
        <f t="shared" si="103"/>
        <v>0</v>
      </c>
      <c r="M185" s="12">
        <f t="shared" si="103"/>
        <v>0</v>
      </c>
      <c r="N185" s="75">
        <f t="shared" si="91"/>
        <v>0</v>
      </c>
      <c r="O185" s="12">
        <f t="shared" si="103"/>
        <v>0</v>
      </c>
      <c r="P185" s="75">
        <f t="shared" si="87"/>
        <v>0</v>
      </c>
      <c r="Q185" s="10"/>
      <c r="R185" s="82"/>
      <c r="S185" s="2"/>
      <c r="T185" s="2"/>
      <c r="U185" s="2"/>
      <c r="V185" s="2"/>
      <c r="W185" s="2"/>
      <c r="X185" s="2"/>
    </row>
    <row r="186" spans="1:24" ht="56.25" x14ac:dyDescent="0.2">
      <c r="A186" s="85" t="s">
        <v>2</v>
      </c>
      <c r="B186" s="73">
        <v>502</v>
      </c>
      <c r="C186" s="86">
        <v>4</v>
      </c>
      <c r="D186" s="86">
        <v>9</v>
      </c>
      <c r="E186" s="107" t="s">
        <v>27</v>
      </c>
      <c r="F186" s="104" t="s">
        <v>31</v>
      </c>
      <c r="G186" s="105" t="s">
        <v>27</v>
      </c>
      <c r="H186" s="106" t="s">
        <v>359</v>
      </c>
      <c r="I186" s="40">
        <v>240</v>
      </c>
      <c r="J186" s="87"/>
      <c r="K186" s="12">
        <v>1022112</v>
      </c>
      <c r="L186" s="12"/>
      <c r="M186" s="12">
        <v>0</v>
      </c>
      <c r="N186" s="75">
        <f t="shared" si="91"/>
        <v>0</v>
      </c>
      <c r="O186" s="12">
        <f>M186</f>
        <v>0</v>
      </c>
      <c r="P186" s="75">
        <f t="shared" si="87"/>
        <v>0</v>
      </c>
      <c r="Q186" s="10"/>
      <c r="R186" s="9"/>
      <c r="S186" s="2"/>
      <c r="T186" s="2"/>
      <c r="U186" s="2"/>
      <c r="V186" s="2"/>
      <c r="W186" s="2"/>
      <c r="X186" s="2"/>
    </row>
    <row r="187" spans="1:24" ht="75" x14ac:dyDescent="0.2">
      <c r="A187" s="90" t="s">
        <v>317</v>
      </c>
      <c r="B187" s="73">
        <v>502</v>
      </c>
      <c r="C187" s="86">
        <v>4</v>
      </c>
      <c r="D187" s="86">
        <v>9</v>
      </c>
      <c r="E187" s="107" t="s">
        <v>27</v>
      </c>
      <c r="F187" s="104" t="s">
        <v>31</v>
      </c>
      <c r="G187" s="105" t="s">
        <v>27</v>
      </c>
      <c r="H187" s="106" t="s">
        <v>360</v>
      </c>
      <c r="I187" s="40"/>
      <c r="J187" s="87"/>
      <c r="K187" s="12">
        <f>K188</f>
        <v>460588</v>
      </c>
      <c r="L187" s="12">
        <f t="shared" ref="L187:O188" si="104">L188</f>
        <v>0</v>
      </c>
      <c r="M187" s="12">
        <f t="shared" si="104"/>
        <v>0</v>
      </c>
      <c r="N187" s="75">
        <f t="shared" si="91"/>
        <v>0</v>
      </c>
      <c r="O187" s="12">
        <f t="shared" si="104"/>
        <v>0</v>
      </c>
      <c r="P187" s="75">
        <f t="shared" si="87"/>
        <v>0</v>
      </c>
      <c r="Q187" s="10"/>
      <c r="R187" s="139"/>
      <c r="S187" s="2"/>
      <c r="T187" s="2"/>
      <c r="U187" s="2"/>
      <c r="V187" s="2"/>
      <c r="W187" s="2"/>
      <c r="X187" s="2"/>
    </row>
    <row r="188" spans="1:24" ht="18.75" x14ac:dyDescent="0.2">
      <c r="A188" s="90" t="s">
        <v>110</v>
      </c>
      <c r="B188" s="73">
        <v>502</v>
      </c>
      <c r="C188" s="86">
        <v>4</v>
      </c>
      <c r="D188" s="86">
        <v>9</v>
      </c>
      <c r="E188" s="107" t="s">
        <v>27</v>
      </c>
      <c r="F188" s="104" t="s">
        <v>31</v>
      </c>
      <c r="G188" s="105" t="s">
        <v>27</v>
      </c>
      <c r="H188" s="106" t="s">
        <v>360</v>
      </c>
      <c r="I188" s="40">
        <v>500</v>
      </c>
      <c r="J188" s="87"/>
      <c r="K188" s="12">
        <f>K189</f>
        <v>460588</v>
      </c>
      <c r="L188" s="12">
        <f t="shared" si="104"/>
        <v>0</v>
      </c>
      <c r="M188" s="12">
        <f t="shared" si="104"/>
        <v>0</v>
      </c>
      <c r="N188" s="75">
        <f t="shared" si="91"/>
        <v>0</v>
      </c>
      <c r="O188" s="12">
        <f t="shared" si="104"/>
        <v>0</v>
      </c>
      <c r="P188" s="75">
        <f t="shared" si="87"/>
        <v>0</v>
      </c>
      <c r="Q188" s="10"/>
      <c r="R188" s="139"/>
      <c r="S188" s="2"/>
      <c r="T188" s="2"/>
      <c r="U188" s="2"/>
      <c r="V188" s="2"/>
      <c r="W188" s="2"/>
      <c r="X188" s="2"/>
    </row>
    <row r="189" spans="1:24" ht="18.75" x14ac:dyDescent="0.2">
      <c r="A189" s="90" t="s">
        <v>25</v>
      </c>
      <c r="B189" s="73">
        <v>502</v>
      </c>
      <c r="C189" s="86">
        <v>4</v>
      </c>
      <c r="D189" s="86">
        <v>9</v>
      </c>
      <c r="E189" s="107" t="s">
        <v>27</v>
      </c>
      <c r="F189" s="104" t="s">
        <v>31</v>
      </c>
      <c r="G189" s="105" t="s">
        <v>27</v>
      </c>
      <c r="H189" s="106" t="s">
        <v>360</v>
      </c>
      <c r="I189" s="40">
        <v>540</v>
      </c>
      <c r="J189" s="87"/>
      <c r="K189" s="12">
        <v>460588</v>
      </c>
      <c r="L189" s="12"/>
      <c r="M189" s="12">
        <v>0</v>
      </c>
      <c r="N189" s="75">
        <f t="shared" si="91"/>
        <v>0</v>
      </c>
      <c r="O189" s="12">
        <f>M189</f>
        <v>0</v>
      </c>
      <c r="P189" s="75">
        <f t="shared" si="87"/>
        <v>0</v>
      </c>
      <c r="Q189" s="10"/>
      <c r="R189" s="139"/>
      <c r="S189" s="2"/>
      <c r="T189" s="2"/>
      <c r="U189" s="2"/>
      <c r="V189" s="2"/>
      <c r="W189" s="2"/>
      <c r="X189" s="2"/>
    </row>
    <row r="190" spans="1:24" ht="37.5" x14ac:dyDescent="0.2">
      <c r="A190" s="85" t="s">
        <v>79</v>
      </c>
      <c r="B190" s="73">
        <v>502</v>
      </c>
      <c r="C190" s="88">
        <v>4</v>
      </c>
      <c r="D190" s="88">
        <v>12</v>
      </c>
      <c r="E190" s="115"/>
      <c r="F190" s="111"/>
      <c r="G190" s="111"/>
      <c r="H190" s="116"/>
      <c r="I190" s="76"/>
      <c r="J190" s="89"/>
      <c r="K190" s="35">
        <f>K191</f>
        <v>196000</v>
      </c>
      <c r="L190" s="35">
        <f t="shared" ref="L190" si="105">L191</f>
        <v>0</v>
      </c>
      <c r="M190" s="35">
        <f>M191</f>
        <v>40000</v>
      </c>
      <c r="N190" s="75">
        <f t="shared" si="91"/>
        <v>20.408163265306122</v>
      </c>
      <c r="O190" s="35">
        <f>O191</f>
        <v>40000</v>
      </c>
      <c r="P190" s="75">
        <f t="shared" si="87"/>
        <v>20.408163265306122</v>
      </c>
      <c r="Q190" s="10"/>
      <c r="R190" s="9"/>
      <c r="S190" s="2"/>
      <c r="T190" s="2"/>
      <c r="U190" s="2"/>
      <c r="V190" s="2"/>
      <c r="W190" s="2"/>
      <c r="X190" s="2"/>
    </row>
    <row r="191" spans="1:24" ht="71.25" customHeight="1" x14ac:dyDescent="0.2">
      <c r="A191" s="90" t="s">
        <v>216</v>
      </c>
      <c r="B191" s="73">
        <v>502</v>
      </c>
      <c r="C191" s="86">
        <v>4</v>
      </c>
      <c r="D191" s="86">
        <v>12</v>
      </c>
      <c r="E191" s="107" t="s">
        <v>27</v>
      </c>
      <c r="F191" s="104">
        <v>0</v>
      </c>
      <c r="G191" s="105" t="s">
        <v>203</v>
      </c>
      <c r="H191" s="106" t="s">
        <v>114</v>
      </c>
      <c r="I191" s="40"/>
      <c r="J191" s="87"/>
      <c r="K191" s="12">
        <f>K192+K197+K202</f>
        <v>196000</v>
      </c>
      <c r="L191" s="12">
        <f>L192+L197+L202</f>
        <v>0</v>
      </c>
      <c r="M191" s="12">
        <f>M192+M197+M202</f>
        <v>40000</v>
      </c>
      <c r="N191" s="75">
        <f t="shared" si="91"/>
        <v>20.408163265306122</v>
      </c>
      <c r="O191" s="12">
        <f>O192+O197+O202</f>
        <v>40000</v>
      </c>
      <c r="P191" s="75">
        <f t="shared" si="87"/>
        <v>20.408163265306122</v>
      </c>
      <c r="Q191" s="10"/>
      <c r="R191" s="9"/>
      <c r="S191" s="2"/>
      <c r="T191" s="2"/>
      <c r="U191" s="2"/>
      <c r="V191" s="2"/>
      <c r="W191" s="2"/>
      <c r="X191" s="2"/>
    </row>
    <row r="192" spans="1:24" ht="112.5" x14ac:dyDescent="0.2">
      <c r="A192" s="90" t="s">
        <v>250</v>
      </c>
      <c r="B192" s="73">
        <v>502</v>
      </c>
      <c r="C192" s="86">
        <v>4</v>
      </c>
      <c r="D192" s="86">
        <v>12</v>
      </c>
      <c r="E192" s="107" t="s">
        <v>27</v>
      </c>
      <c r="F192" s="104">
        <v>2</v>
      </c>
      <c r="G192" s="105" t="s">
        <v>203</v>
      </c>
      <c r="H192" s="106" t="s">
        <v>114</v>
      </c>
      <c r="I192" s="40"/>
      <c r="J192" s="87"/>
      <c r="K192" s="12">
        <f>K193</f>
        <v>25000</v>
      </c>
      <c r="L192" s="12">
        <f t="shared" ref="L192:O195" si="106">L193</f>
        <v>0</v>
      </c>
      <c r="M192" s="12">
        <f t="shared" si="106"/>
        <v>0</v>
      </c>
      <c r="N192" s="75">
        <f t="shared" si="91"/>
        <v>0</v>
      </c>
      <c r="O192" s="12">
        <f t="shared" si="106"/>
        <v>0</v>
      </c>
      <c r="P192" s="75">
        <f t="shared" si="87"/>
        <v>0</v>
      </c>
      <c r="Q192" s="10"/>
      <c r="R192" s="140"/>
      <c r="S192" s="2"/>
      <c r="T192" s="2"/>
      <c r="U192" s="2"/>
      <c r="V192" s="2"/>
      <c r="W192" s="2"/>
      <c r="X192" s="2"/>
    </row>
    <row r="193" spans="1:24" ht="56.25" x14ac:dyDescent="0.2">
      <c r="A193" s="90" t="s">
        <v>355</v>
      </c>
      <c r="B193" s="73">
        <v>502</v>
      </c>
      <c r="C193" s="86">
        <v>4</v>
      </c>
      <c r="D193" s="86">
        <v>12</v>
      </c>
      <c r="E193" s="107" t="s">
        <v>27</v>
      </c>
      <c r="F193" s="104">
        <v>2</v>
      </c>
      <c r="G193" s="105" t="s">
        <v>120</v>
      </c>
      <c r="H193" s="106" t="s">
        <v>114</v>
      </c>
      <c r="I193" s="40"/>
      <c r="J193" s="87"/>
      <c r="K193" s="12">
        <f>K194</f>
        <v>25000</v>
      </c>
      <c r="L193" s="12">
        <f t="shared" si="106"/>
        <v>0</v>
      </c>
      <c r="M193" s="12">
        <f t="shared" si="106"/>
        <v>0</v>
      </c>
      <c r="N193" s="75">
        <f t="shared" si="91"/>
        <v>0</v>
      </c>
      <c r="O193" s="12">
        <f t="shared" si="106"/>
        <v>0</v>
      </c>
      <c r="P193" s="75">
        <f t="shared" si="87"/>
        <v>0</v>
      </c>
      <c r="Q193" s="10"/>
      <c r="R193" s="140"/>
      <c r="S193" s="2"/>
      <c r="T193" s="2"/>
      <c r="U193" s="2"/>
      <c r="V193" s="2"/>
      <c r="W193" s="2"/>
      <c r="X193" s="2"/>
    </row>
    <row r="194" spans="1:24" ht="75" x14ac:dyDescent="0.2">
      <c r="A194" s="90" t="s">
        <v>356</v>
      </c>
      <c r="B194" s="73">
        <v>502</v>
      </c>
      <c r="C194" s="86">
        <v>4</v>
      </c>
      <c r="D194" s="86">
        <v>12</v>
      </c>
      <c r="E194" s="107" t="s">
        <v>27</v>
      </c>
      <c r="F194" s="104">
        <v>2</v>
      </c>
      <c r="G194" s="105" t="s">
        <v>120</v>
      </c>
      <c r="H194" s="106" t="s">
        <v>251</v>
      </c>
      <c r="I194" s="40"/>
      <c r="J194" s="87"/>
      <c r="K194" s="12">
        <f>K195</f>
        <v>25000</v>
      </c>
      <c r="L194" s="12">
        <f t="shared" si="106"/>
        <v>0</v>
      </c>
      <c r="M194" s="12">
        <f t="shared" si="106"/>
        <v>0</v>
      </c>
      <c r="N194" s="75">
        <f t="shared" si="91"/>
        <v>0</v>
      </c>
      <c r="O194" s="12">
        <f t="shared" si="106"/>
        <v>0</v>
      </c>
      <c r="P194" s="75">
        <f t="shared" si="87"/>
        <v>0</v>
      </c>
      <c r="Q194" s="10"/>
      <c r="R194" s="140"/>
      <c r="S194" s="2"/>
      <c r="T194" s="2"/>
      <c r="U194" s="2"/>
      <c r="V194" s="2"/>
      <c r="W194" s="2"/>
      <c r="X194" s="2"/>
    </row>
    <row r="195" spans="1:24" ht="37.5" x14ac:dyDescent="0.2">
      <c r="A195" s="90" t="s">
        <v>309</v>
      </c>
      <c r="B195" s="73">
        <v>502</v>
      </c>
      <c r="C195" s="86">
        <v>4</v>
      </c>
      <c r="D195" s="86">
        <v>12</v>
      </c>
      <c r="E195" s="107" t="s">
        <v>27</v>
      </c>
      <c r="F195" s="104">
        <v>2</v>
      </c>
      <c r="G195" s="105" t="s">
        <v>120</v>
      </c>
      <c r="H195" s="106" t="s">
        <v>251</v>
      </c>
      <c r="I195" s="40">
        <v>200</v>
      </c>
      <c r="J195" s="87"/>
      <c r="K195" s="12">
        <f>K196</f>
        <v>25000</v>
      </c>
      <c r="L195" s="12">
        <f t="shared" si="106"/>
        <v>0</v>
      </c>
      <c r="M195" s="12">
        <f t="shared" si="106"/>
        <v>0</v>
      </c>
      <c r="N195" s="75">
        <f t="shared" si="91"/>
        <v>0</v>
      </c>
      <c r="O195" s="12">
        <f t="shared" si="106"/>
        <v>0</v>
      </c>
      <c r="P195" s="75">
        <f t="shared" si="87"/>
        <v>0</v>
      </c>
      <c r="Q195" s="10"/>
      <c r="R195" s="140"/>
      <c r="S195" s="2"/>
      <c r="T195" s="2"/>
      <c r="U195" s="2"/>
      <c r="V195" s="2"/>
      <c r="W195" s="2"/>
      <c r="X195" s="2"/>
    </row>
    <row r="196" spans="1:24" ht="56.25" x14ac:dyDescent="0.2">
      <c r="A196" s="85" t="s">
        <v>2</v>
      </c>
      <c r="B196" s="73">
        <v>502</v>
      </c>
      <c r="C196" s="86">
        <v>4</v>
      </c>
      <c r="D196" s="86">
        <v>12</v>
      </c>
      <c r="E196" s="107" t="s">
        <v>27</v>
      </c>
      <c r="F196" s="104">
        <v>2</v>
      </c>
      <c r="G196" s="105" t="s">
        <v>120</v>
      </c>
      <c r="H196" s="106" t="s">
        <v>251</v>
      </c>
      <c r="I196" s="40">
        <v>240</v>
      </c>
      <c r="J196" s="87"/>
      <c r="K196" s="12">
        <v>25000</v>
      </c>
      <c r="L196" s="12"/>
      <c r="M196" s="12">
        <v>0</v>
      </c>
      <c r="N196" s="75">
        <f t="shared" si="91"/>
        <v>0</v>
      </c>
      <c r="O196" s="12">
        <f>M196</f>
        <v>0</v>
      </c>
      <c r="P196" s="75">
        <f t="shared" si="87"/>
        <v>0</v>
      </c>
      <c r="Q196" s="10"/>
      <c r="R196" s="140"/>
      <c r="S196" s="2"/>
      <c r="T196" s="2"/>
      <c r="U196" s="2"/>
      <c r="V196" s="2"/>
      <c r="W196" s="2"/>
      <c r="X196" s="2"/>
    </row>
    <row r="197" spans="1:24" ht="75" x14ac:dyDescent="0.2">
      <c r="A197" s="90" t="s">
        <v>181</v>
      </c>
      <c r="B197" s="73">
        <v>502</v>
      </c>
      <c r="C197" s="88">
        <v>4</v>
      </c>
      <c r="D197" s="88">
        <v>12</v>
      </c>
      <c r="E197" s="109" t="s">
        <v>27</v>
      </c>
      <c r="F197" s="110">
        <v>4</v>
      </c>
      <c r="G197" s="111" t="s">
        <v>203</v>
      </c>
      <c r="H197" s="116" t="s">
        <v>114</v>
      </c>
      <c r="I197" s="73"/>
      <c r="J197" s="89"/>
      <c r="K197" s="74">
        <f>K198</f>
        <v>16000</v>
      </c>
      <c r="L197" s="74">
        <f t="shared" ref="L197:O198" si="107">L198</f>
        <v>0</v>
      </c>
      <c r="M197" s="74">
        <f t="shared" si="107"/>
        <v>0</v>
      </c>
      <c r="N197" s="75">
        <f t="shared" si="91"/>
        <v>0</v>
      </c>
      <c r="O197" s="74">
        <f t="shared" si="107"/>
        <v>0</v>
      </c>
      <c r="P197" s="75">
        <f t="shared" si="87"/>
        <v>0</v>
      </c>
      <c r="Q197" s="10"/>
      <c r="R197" s="46"/>
      <c r="S197" s="2"/>
      <c r="T197" s="2"/>
      <c r="U197" s="2"/>
      <c r="V197" s="2"/>
      <c r="W197" s="2"/>
      <c r="X197" s="2"/>
    </row>
    <row r="198" spans="1:24" ht="37.5" x14ac:dyDescent="0.2">
      <c r="A198" s="90" t="s">
        <v>128</v>
      </c>
      <c r="B198" s="73">
        <v>502</v>
      </c>
      <c r="C198" s="86">
        <v>4</v>
      </c>
      <c r="D198" s="86">
        <v>12</v>
      </c>
      <c r="E198" s="107" t="s">
        <v>27</v>
      </c>
      <c r="F198" s="104">
        <v>4</v>
      </c>
      <c r="G198" s="105" t="s">
        <v>1</v>
      </c>
      <c r="H198" s="116" t="s">
        <v>114</v>
      </c>
      <c r="I198" s="40"/>
      <c r="J198" s="87"/>
      <c r="K198" s="41">
        <f>K199</f>
        <v>16000</v>
      </c>
      <c r="L198" s="41">
        <f t="shared" si="107"/>
        <v>0</v>
      </c>
      <c r="M198" s="41">
        <f t="shared" si="107"/>
        <v>0</v>
      </c>
      <c r="N198" s="75">
        <f t="shared" si="91"/>
        <v>0</v>
      </c>
      <c r="O198" s="41">
        <f t="shared" si="107"/>
        <v>0</v>
      </c>
      <c r="P198" s="75">
        <f t="shared" ref="P198:P249" si="108">O198/K198*100</f>
        <v>0</v>
      </c>
      <c r="Q198" s="10"/>
      <c r="R198" s="47"/>
      <c r="S198" s="2"/>
      <c r="T198" s="2"/>
      <c r="U198" s="2"/>
      <c r="V198" s="2"/>
      <c r="W198" s="2"/>
      <c r="X198" s="2"/>
    </row>
    <row r="199" spans="1:24" ht="18.75" customHeight="1" x14ac:dyDescent="0.2">
      <c r="A199" s="85" t="s">
        <v>78</v>
      </c>
      <c r="B199" s="73">
        <v>502</v>
      </c>
      <c r="C199" s="86">
        <v>4</v>
      </c>
      <c r="D199" s="86">
        <v>12</v>
      </c>
      <c r="E199" s="107" t="s">
        <v>27</v>
      </c>
      <c r="F199" s="104">
        <v>4</v>
      </c>
      <c r="G199" s="105" t="s">
        <v>1</v>
      </c>
      <c r="H199" s="106" t="s">
        <v>129</v>
      </c>
      <c r="I199" s="40"/>
      <c r="J199" s="87"/>
      <c r="K199" s="41">
        <f>K200</f>
        <v>16000</v>
      </c>
      <c r="L199" s="41">
        <f t="shared" ref="L199:O199" si="109">L200</f>
        <v>0</v>
      </c>
      <c r="M199" s="41">
        <f t="shared" si="109"/>
        <v>0</v>
      </c>
      <c r="N199" s="75">
        <f t="shared" si="91"/>
        <v>0</v>
      </c>
      <c r="O199" s="41">
        <f t="shared" si="109"/>
        <v>0</v>
      </c>
      <c r="P199" s="75">
        <f t="shared" si="108"/>
        <v>0</v>
      </c>
      <c r="Q199" s="10"/>
      <c r="R199" s="77"/>
      <c r="S199" s="2"/>
      <c r="T199" s="2"/>
      <c r="U199" s="2"/>
      <c r="V199" s="2"/>
      <c r="W199" s="2"/>
      <c r="X199" s="2"/>
    </row>
    <row r="200" spans="1:24" ht="37.5" x14ac:dyDescent="0.2">
      <c r="A200" s="90" t="s">
        <v>107</v>
      </c>
      <c r="B200" s="73">
        <v>502</v>
      </c>
      <c r="C200" s="86">
        <v>4</v>
      </c>
      <c r="D200" s="86">
        <v>12</v>
      </c>
      <c r="E200" s="107" t="s">
        <v>27</v>
      </c>
      <c r="F200" s="104">
        <v>4</v>
      </c>
      <c r="G200" s="105" t="s">
        <v>1</v>
      </c>
      <c r="H200" s="106" t="s">
        <v>129</v>
      </c>
      <c r="I200" s="40">
        <v>300</v>
      </c>
      <c r="J200" s="87"/>
      <c r="K200" s="41">
        <f>K201</f>
        <v>16000</v>
      </c>
      <c r="L200" s="41">
        <f t="shared" ref="L200:O200" si="110">L201</f>
        <v>0</v>
      </c>
      <c r="M200" s="41">
        <f t="shared" si="110"/>
        <v>0</v>
      </c>
      <c r="N200" s="75">
        <f t="shared" si="91"/>
        <v>0</v>
      </c>
      <c r="O200" s="41">
        <f t="shared" si="110"/>
        <v>0</v>
      </c>
      <c r="P200" s="75">
        <f t="shared" si="108"/>
        <v>0</v>
      </c>
      <c r="Q200" s="10"/>
      <c r="R200" s="33"/>
      <c r="S200" s="2"/>
      <c r="T200" s="2"/>
      <c r="U200" s="2"/>
      <c r="V200" s="2"/>
      <c r="W200" s="2"/>
      <c r="X200" s="2"/>
    </row>
    <row r="201" spans="1:24" ht="18.75" x14ac:dyDescent="0.2">
      <c r="A201" s="90" t="s">
        <v>206</v>
      </c>
      <c r="B201" s="73">
        <v>502</v>
      </c>
      <c r="C201" s="86">
        <v>4</v>
      </c>
      <c r="D201" s="86">
        <v>12</v>
      </c>
      <c r="E201" s="107" t="s">
        <v>27</v>
      </c>
      <c r="F201" s="104">
        <v>4</v>
      </c>
      <c r="G201" s="105" t="s">
        <v>1</v>
      </c>
      <c r="H201" s="106" t="s">
        <v>129</v>
      </c>
      <c r="I201" s="40">
        <v>350</v>
      </c>
      <c r="J201" s="87"/>
      <c r="K201" s="41">
        <v>16000</v>
      </c>
      <c r="L201" s="84"/>
      <c r="M201" s="41">
        <v>0</v>
      </c>
      <c r="N201" s="75">
        <f t="shared" si="91"/>
        <v>0</v>
      </c>
      <c r="O201" s="41">
        <f>M201</f>
        <v>0</v>
      </c>
      <c r="P201" s="75">
        <f t="shared" si="108"/>
        <v>0</v>
      </c>
      <c r="Q201" s="10"/>
      <c r="R201" s="33"/>
      <c r="S201" s="2"/>
      <c r="T201" s="2"/>
      <c r="U201" s="2"/>
      <c r="V201" s="2"/>
      <c r="W201" s="2"/>
      <c r="X201" s="2"/>
    </row>
    <row r="202" spans="1:24" ht="112.5" x14ac:dyDescent="0.2">
      <c r="A202" s="90" t="s">
        <v>172</v>
      </c>
      <c r="B202" s="73">
        <v>502</v>
      </c>
      <c r="C202" s="86">
        <v>4</v>
      </c>
      <c r="D202" s="86">
        <v>12</v>
      </c>
      <c r="E202" s="114" t="str">
        <f t="shared" ref="E202:E203" si="111">$E$204</f>
        <v>02</v>
      </c>
      <c r="F202" s="104">
        <v>8</v>
      </c>
      <c r="G202" s="105" t="s">
        <v>203</v>
      </c>
      <c r="H202" s="106" t="s">
        <v>114</v>
      </c>
      <c r="I202" s="40"/>
      <c r="J202" s="87"/>
      <c r="K202" s="41">
        <f>K203</f>
        <v>155000</v>
      </c>
      <c r="L202" s="92"/>
      <c r="M202" s="12">
        <f>M203</f>
        <v>40000</v>
      </c>
      <c r="N202" s="75">
        <f t="shared" si="91"/>
        <v>25.806451612903224</v>
      </c>
      <c r="O202" s="12">
        <f>O203</f>
        <v>40000</v>
      </c>
      <c r="P202" s="75">
        <f t="shared" si="108"/>
        <v>25.806451612903224</v>
      </c>
      <c r="Q202" s="10"/>
      <c r="R202" s="92"/>
      <c r="S202" s="2"/>
      <c r="T202" s="2"/>
      <c r="U202" s="2"/>
      <c r="V202" s="2"/>
      <c r="W202" s="2"/>
      <c r="X202" s="2"/>
    </row>
    <row r="203" spans="1:24" ht="56.25" x14ac:dyDescent="0.2">
      <c r="A203" s="85" t="s">
        <v>246</v>
      </c>
      <c r="B203" s="73">
        <v>502</v>
      </c>
      <c r="C203" s="86">
        <v>4</v>
      </c>
      <c r="D203" s="86">
        <v>12</v>
      </c>
      <c r="E203" s="114" t="str">
        <f t="shared" si="111"/>
        <v>02</v>
      </c>
      <c r="F203" s="104">
        <v>8</v>
      </c>
      <c r="G203" s="105" t="s">
        <v>120</v>
      </c>
      <c r="H203" s="106" t="s">
        <v>248</v>
      </c>
      <c r="I203" s="40"/>
      <c r="J203" s="87"/>
      <c r="K203" s="41">
        <f>K204</f>
        <v>155000</v>
      </c>
      <c r="L203" s="92"/>
      <c r="M203" s="12">
        <f>M204</f>
        <v>40000</v>
      </c>
      <c r="N203" s="75">
        <f t="shared" si="91"/>
        <v>25.806451612903224</v>
      </c>
      <c r="O203" s="12">
        <f>O204</f>
        <v>40000</v>
      </c>
      <c r="P203" s="75">
        <f t="shared" si="108"/>
        <v>25.806451612903224</v>
      </c>
      <c r="Q203" s="10"/>
      <c r="R203" s="92"/>
      <c r="S203" s="2"/>
      <c r="T203" s="2"/>
      <c r="U203" s="2"/>
      <c r="V203" s="2"/>
      <c r="W203" s="2"/>
      <c r="X203" s="2"/>
    </row>
    <row r="204" spans="1:24" ht="37.5" x14ac:dyDescent="0.2">
      <c r="A204" s="90" t="s">
        <v>309</v>
      </c>
      <c r="B204" s="73">
        <f t="shared" ref="B204:H205" si="112">B203</f>
        <v>502</v>
      </c>
      <c r="C204" s="86">
        <f t="shared" si="112"/>
        <v>4</v>
      </c>
      <c r="D204" s="86">
        <f t="shared" si="112"/>
        <v>12</v>
      </c>
      <c r="E204" s="113" t="s">
        <v>27</v>
      </c>
      <c r="F204" s="120">
        <f t="shared" si="112"/>
        <v>8</v>
      </c>
      <c r="G204" s="105" t="str">
        <f t="shared" si="112"/>
        <v>03</v>
      </c>
      <c r="H204" s="121" t="str">
        <f t="shared" si="112"/>
        <v>13020</v>
      </c>
      <c r="I204" s="40">
        <v>200</v>
      </c>
      <c r="J204" s="87"/>
      <c r="K204" s="41">
        <f>K205</f>
        <v>155000</v>
      </c>
      <c r="L204" s="92"/>
      <c r="M204" s="12">
        <f>M205</f>
        <v>40000</v>
      </c>
      <c r="N204" s="75">
        <f t="shared" si="91"/>
        <v>25.806451612903224</v>
      </c>
      <c r="O204" s="12">
        <f>O205</f>
        <v>40000</v>
      </c>
      <c r="P204" s="75">
        <f t="shared" si="108"/>
        <v>25.806451612903224</v>
      </c>
      <c r="Q204" s="10"/>
      <c r="R204" s="92"/>
      <c r="S204" s="2"/>
      <c r="T204" s="2"/>
      <c r="U204" s="2"/>
      <c r="V204" s="2"/>
      <c r="W204" s="2"/>
      <c r="X204" s="2"/>
    </row>
    <row r="205" spans="1:24" ht="56.25" x14ac:dyDescent="0.2">
      <c r="A205" s="90" t="s">
        <v>2</v>
      </c>
      <c r="B205" s="73">
        <f t="shared" si="112"/>
        <v>502</v>
      </c>
      <c r="C205" s="86">
        <f t="shared" si="112"/>
        <v>4</v>
      </c>
      <c r="D205" s="86">
        <f t="shared" si="112"/>
        <v>12</v>
      </c>
      <c r="E205" s="113" t="s">
        <v>27</v>
      </c>
      <c r="F205" s="120">
        <f t="shared" si="112"/>
        <v>8</v>
      </c>
      <c r="G205" s="105" t="str">
        <f t="shared" si="112"/>
        <v>03</v>
      </c>
      <c r="H205" s="121" t="str">
        <f t="shared" si="112"/>
        <v>13020</v>
      </c>
      <c r="I205" s="40">
        <v>240</v>
      </c>
      <c r="J205" s="87"/>
      <c r="K205" s="41">
        <v>155000</v>
      </c>
      <c r="L205" s="92"/>
      <c r="M205" s="12">
        <v>40000</v>
      </c>
      <c r="N205" s="75">
        <f t="shared" ref="N205:N254" si="113">M205/K205*100</f>
        <v>25.806451612903224</v>
      </c>
      <c r="O205" s="12">
        <f>M205</f>
        <v>40000</v>
      </c>
      <c r="P205" s="75">
        <f t="shared" si="108"/>
        <v>25.806451612903224</v>
      </c>
      <c r="Q205" s="10"/>
      <c r="R205" s="92"/>
      <c r="S205" s="2"/>
      <c r="T205" s="2"/>
      <c r="U205" s="2"/>
      <c r="V205" s="2"/>
      <c r="W205" s="2"/>
      <c r="X205" s="2"/>
    </row>
    <row r="206" spans="1:24" ht="18.75" x14ac:dyDescent="0.2">
      <c r="A206" s="90" t="s">
        <v>77</v>
      </c>
      <c r="B206" s="73">
        <v>502</v>
      </c>
      <c r="C206" s="88">
        <v>5</v>
      </c>
      <c r="D206" s="88">
        <v>0</v>
      </c>
      <c r="E206" s="115"/>
      <c r="F206" s="111"/>
      <c r="G206" s="111"/>
      <c r="H206" s="116"/>
      <c r="I206" s="76"/>
      <c r="J206" s="89"/>
      <c r="K206" s="74">
        <f>K207+K225+K239</f>
        <v>10546870</v>
      </c>
      <c r="L206" s="74" t="e">
        <f>L207+L225+L239</f>
        <v>#REF!</v>
      </c>
      <c r="M206" s="74">
        <f>M207+M225+M239</f>
        <v>859831.04</v>
      </c>
      <c r="N206" s="75">
        <f t="shared" si="113"/>
        <v>8.1524759478404505</v>
      </c>
      <c r="O206" s="74">
        <f>O207+O225+O239</f>
        <v>859831.04</v>
      </c>
      <c r="P206" s="75">
        <f t="shared" si="108"/>
        <v>8.1524759478404505</v>
      </c>
      <c r="Q206" s="10"/>
      <c r="R206" s="9"/>
      <c r="S206" s="2"/>
      <c r="T206" s="2"/>
      <c r="U206" s="2"/>
      <c r="V206" s="2"/>
      <c r="W206" s="2"/>
      <c r="X206" s="2"/>
    </row>
    <row r="207" spans="1:24" ht="18.75" x14ac:dyDescent="0.2">
      <c r="A207" s="90" t="s">
        <v>76</v>
      </c>
      <c r="B207" s="73">
        <v>502</v>
      </c>
      <c r="C207" s="86">
        <v>5</v>
      </c>
      <c r="D207" s="86">
        <v>1</v>
      </c>
      <c r="E207" s="113"/>
      <c r="F207" s="105"/>
      <c r="G207" s="105"/>
      <c r="H207" s="106"/>
      <c r="I207" s="52"/>
      <c r="J207" s="87"/>
      <c r="K207" s="41">
        <f>K208</f>
        <v>1466380.6600000001</v>
      </c>
      <c r="L207" s="41">
        <f t="shared" ref="L207:O207" si="114">L208</f>
        <v>0</v>
      </c>
      <c r="M207" s="41">
        <f t="shared" si="114"/>
        <v>710938.66</v>
      </c>
      <c r="N207" s="75">
        <f t="shared" si="113"/>
        <v>48.482544771151034</v>
      </c>
      <c r="O207" s="41">
        <f t="shared" si="114"/>
        <v>710938.66</v>
      </c>
      <c r="P207" s="75">
        <f t="shared" si="108"/>
        <v>48.482544771151034</v>
      </c>
      <c r="Q207" s="10"/>
      <c r="R207" s="9"/>
      <c r="S207" s="2"/>
      <c r="T207" s="2"/>
      <c r="U207" s="2"/>
      <c r="V207" s="2"/>
      <c r="W207" s="2"/>
      <c r="X207" s="2"/>
    </row>
    <row r="208" spans="1:24" ht="70.5" customHeight="1" x14ac:dyDescent="0.2">
      <c r="A208" s="90" t="s">
        <v>216</v>
      </c>
      <c r="B208" s="73">
        <v>502</v>
      </c>
      <c r="C208" s="86">
        <v>5</v>
      </c>
      <c r="D208" s="86">
        <v>1</v>
      </c>
      <c r="E208" s="107" t="s">
        <v>27</v>
      </c>
      <c r="F208" s="105" t="s">
        <v>204</v>
      </c>
      <c r="G208" s="105" t="s">
        <v>203</v>
      </c>
      <c r="H208" s="106" t="s">
        <v>114</v>
      </c>
      <c r="I208" s="40"/>
      <c r="J208" s="87"/>
      <c r="K208" s="41">
        <f>K209+K217</f>
        <v>1466380.6600000001</v>
      </c>
      <c r="L208" s="41">
        <f t="shared" ref="L208:O208" si="115">L209+L217</f>
        <v>0</v>
      </c>
      <c r="M208" s="41">
        <f t="shared" si="115"/>
        <v>710938.66</v>
      </c>
      <c r="N208" s="75">
        <f t="shared" si="113"/>
        <v>48.482544771151034</v>
      </c>
      <c r="O208" s="41">
        <f t="shared" si="115"/>
        <v>710938.66</v>
      </c>
      <c r="P208" s="75">
        <f t="shared" si="108"/>
        <v>48.482544771151034</v>
      </c>
      <c r="Q208" s="10"/>
      <c r="R208" s="65"/>
      <c r="S208" s="2"/>
      <c r="T208" s="2"/>
      <c r="U208" s="2"/>
      <c r="V208" s="2"/>
      <c r="W208" s="2"/>
      <c r="X208" s="2"/>
    </row>
    <row r="209" spans="1:24" ht="112.5" x14ac:dyDescent="0.2">
      <c r="A209" s="90" t="s">
        <v>250</v>
      </c>
      <c r="B209" s="73">
        <v>502</v>
      </c>
      <c r="C209" s="86">
        <v>5</v>
      </c>
      <c r="D209" s="86">
        <v>1</v>
      </c>
      <c r="E209" s="107" t="s">
        <v>27</v>
      </c>
      <c r="F209" s="105" t="s">
        <v>53</v>
      </c>
      <c r="G209" s="105" t="s">
        <v>203</v>
      </c>
      <c r="H209" s="106" t="s">
        <v>114</v>
      </c>
      <c r="I209" s="40"/>
      <c r="J209" s="87"/>
      <c r="K209" s="41">
        <f>K210</f>
        <v>949380.66</v>
      </c>
      <c r="L209" s="41"/>
      <c r="M209" s="41">
        <f>M210</f>
        <v>699380.66</v>
      </c>
      <c r="N209" s="75">
        <f t="shared" si="113"/>
        <v>73.667043101552125</v>
      </c>
      <c r="O209" s="41">
        <f>O210</f>
        <v>699380.66</v>
      </c>
      <c r="P209" s="75">
        <f t="shared" ref="P209:P216" si="116">O209/K209*100</f>
        <v>73.667043101552125</v>
      </c>
      <c r="Q209" s="10"/>
      <c r="R209" s="129"/>
      <c r="S209" s="2"/>
      <c r="T209" s="2"/>
      <c r="U209" s="2"/>
      <c r="V209" s="2"/>
      <c r="W209" s="2"/>
      <c r="X209" s="2"/>
    </row>
    <row r="210" spans="1:24" ht="56.25" x14ac:dyDescent="0.2">
      <c r="A210" s="90" t="s">
        <v>308</v>
      </c>
      <c r="B210" s="73">
        <v>502</v>
      </c>
      <c r="C210" s="86">
        <v>5</v>
      </c>
      <c r="D210" s="86">
        <v>1</v>
      </c>
      <c r="E210" s="107" t="s">
        <v>27</v>
      </c>
      <c r="F210" s="105" t="s">
        <v>53</v>
      </c>
      <c r="G210" s="105" t="s">
        <v>116</v>
      </c>
      <c r="H210" s="106" t="s">
        <v>114</v>
      </c>
      <c r="I210" s="40"/>
      <c r="J210" s="87"/>
      <c r="K210" s="41">
        <f>K211+K214</f>
        <v>949380.66</v>
      </c>
      <c r="L210" s="41">
        <f t="shared" ref="L210:O210" si="117">L211+L214</f>
        <v>0</v>
      </c>
      <c r="M210" s="41">
        <f t="shared" si="117"/>
        <v>699380.66</v>
      </c>
      <c r="N210" s="75">
        <f t="shared" si="113"/>
        <v>73.667043101552125</v>
      </c>
      <c r="O210" s="41">
        <f t="shared" si="117"/>
        <v>699380.66</v>
      </c>
      <c r="P210" s="75">
        <f t="shared" si="116"/>
        <v>73.667043101552125</v>
      </c>
      <c r="Q210" s="10"/>
      <c r="R210" s="129"/>
      <c r="S210" s="2"/>
      <c r="T210" s="2"/>
      <c r="U210" s="2"/>
      <c r="V210" s="2"/>
      <c r="W210" s="2"/>
      <c r="X210" s="2"/>
    </row>
    <row r="211" spans="1:24" ht="37.5" x14ac:dyDescent="0.2">
      <c r="A211" s="90" t="s">
        <v>361</v>
      </c>
      <c r="B211" s="73">
        <v>502</v>
      </c>
      <c r="C211" s="86">
        <v>5</v>
      </c>
      <c r="D211" s="86">
        <v>1</v>
      </c>
      <c r="E211" s="107" t="s">
        <v>27</v>
      </c>
      <c r="F211" s="105" t="s">
        <v>53</v>
      </c>
      <c r="G211" s="105" t="s">
        <v>116</v>
      </c>
      <c r="H211" s="106" t="s">
        <v>130</v>
      </c>
      <c r="I211" s="40"/>
      <c r="J211" s="87"/>
      <c r="K211" s="41">
        <f>K212</f>
        <v>699380.66</v>
      </c>
      <c r="L211" s="41">
        <f t="shared" ref="L211:O212" si="118">L212</f>
        <v>0</v>
      </c>
      <c r="M211" s="41">
        <f t="shared" si="118"/>
        <v>699380.66</v>
      </c>
      <c r="N211" s="75">
        <f t="shared" si="113"/>
        <v>100</v>
      </c>
      <c r="O211" s="41">
        <f t="shared" si="118"/>
        <v>699380.66</v>
      </c>
      <c r="P211" s="75">
        <f t="shared" si="116"/>
        <v>100</v>
      </c>
      <c r="Q211" s="10"/>
      <c r="R211" s="141"/>
      <c r="S211" s="2"/>
      <c r="T211" s="2"/>
      <c r="U211" s="2"/>
      <c r="V211" s="2"/>
      <c r="W211" s="2"/>
      <c r="X211" s="2"/>
    </row>
    <row r="212" spans="1:24" ht="37.5" x14ac:dyDescent="0.2">
      <c r="A212" s="90" t="s">
        <v>339</v>
      </c>
      <c r="B212" s="73">
        <v>502</v>
      </c>
      <c r="C212" s="86">
        <v>5</v>
      </c>
      <c r="D212" s="86">
        <v>1</v>
      </c>
      <c r="E212" s="107" t="s">
        <v>27</v>
      </c>
      <c r="F212" s="105" t="s">
        <v>53</v>
      </c>
      <c r="G212" s="105" t="s">
        <v>116</v>
      </c>
      <c r="H212" s="106" t="s">
        <v>130</v>
      </c>
      <c r="I212" s="40">
        <v>400</v>
      </c>
      <c r="J212" s="87"/>
      <c r="K212" s="41">
        <f>K213</f>
        <v>699380.66</v>
      </c>
      <c r="L212" s="41">
        <f t="shared" si="118"/>
        <v>0</v>
      </c>
      <c r="M212" s="41">
        <f t="shared" si="118"/>
        <v>699380.66</v>
      </c>
      <c r="N212" s="75">
        <f t="shared" si="113"/>
        <v>100</v>
      </c>
      <c r="O212" s="41">
        <f t="shared" si="118"/>
        <v>699380.66</v>
      </c>
      <c r="P212" s="75">
        <f t="shared" si="116"/>
        <v>100</v>
      </c>
      <c r="Q212" s="10"/>
      <c r="R212" s="141"/>
      <c r="S212" s="2"/>
      <c r="T212" s="2"/>
      <c r="U212" s="2"/>
      <c r="V212" s="2"/>
      <c r="W212" s="2"/>
      <c r="X212" s="2"/>
    </row>
    <row r="213" spans="1:24" ht="18.75" x14ac:dyDescent="0.2">
      <c r="A213" s="90" t="s">
        <v>340</v>
      </c>
      <c r="B213" s="73">
        <v>502</v>
      </c>
      <c r="C213" s="86">
        <v>5</v>
      </c>
      <c r="D213" s="86">
        <v>1</v>
      </c>
      <c r="E213" s="107" t="s">
        <v>27</v>
      </c>
      <c r="F213" s="105" t="s">
        <v>53</v>
      </c>
      <c r="G213" s="105" t="s">
        <v>116</v>
      </c>
      <c r="H213" s="106" t="s">
        <v>130</v>
      </c>
      <c r="I213" s="40">
        <v>410</v>
      </c>
      <c r="J213" s="87"/>
      <c r="K213" s="41">
        <v>699380.66</v>
      </c>
      <c r="L213" s="41"/>
      <c r="M213" s="41">
        <v>699380.66</v>
      </c>
      <c r="N213" s="75">
        <f t="shared" si="113"/>
        <v>100</v>
      </c>
      <c r="O213" s="41">
        <f>M213</f>
        <v>699380.66</v>
      </c>
      <c r="P213" s="75">
        <f t="shared" si="116"/>
        <v>100</v>
      </c>
      <c r="Q213" s="10"/>
      <c r="R213" s="141"/>
      <c r="S213" s="2"/>
      <c r="T213" s="2"/>
      <c r="U213" s="2"/>
      <c r="V213" s="2"/>
      <c r="W213" s="2"/>
      <c r="X213" s="2"/>
    </row>
    <row r="214" spans="1:24" ht="18.75" x14ac:dyDescent="0.2">
      <c r="A214" s="90" t="s">
        <v>195</v>
      </c>
      <c r="B214" s="73">
        <v>502</v>
      </c>
      <c r="C214" s="86">
        <v>5</v>
      </c>
      <c r="D214" s="86">
        <v>1</v>
      </c>
      <c r="E214" s="107" t="s">
        <v>27</v>
      </c>
      <c r="F214" s="105" t="s">
        <v>53</v>
      </c>
      <c r="G214" s="105" t="s">
        <v>116</v>
      </c>
      <c r="H214" s="106" t="s">
        <v>118</v>
      </c>
      <c r="I214" s="40"/>
      <c r="J214" s="87"/>
      <c r="K214" s="41">
        <f>K215</f>
        <v>250000</v>
      </c>
      <c r="L214" s="41"/>
      <c r="M214" s="41">
        <f>M215</f>
        <v>0</v>
      </c>
      <c r="N214" s="75">
        <f t="shared" si="113"/>
        <v>0</v>
      </c>
      <c r="O214" s="41">
        <f>O215</f>
        <v>0</v>
      </c>
      <c r="P214" s="75">
        <f t="shared" si="116"/>
        <v>0</v>
      </c>
      <c r="Q214" s="10"/>
      <c r="R214" s="129"/>
      <c r="S214" s="2"/>
      <c r="T214" s="2"/>
      <c r="U214" s="2"/>
      <c r="V214" s="2"/>
      <c r="W214" s="2"/>
      <c r="X214" s="2"/>
    </row>
    <row r="215" spans="1:24" ht="37.5" x14ac:dyDescent="0.2">
      <c r="A215" s="90" t="s">
        <v>309</v>
      </c>
      <c r="B215" s="73">
        <v>502</v>
      </c>
      <c r="C215" s="86">
        <v>5</v>
      </c>
      <c r="D215" s="86">
        <v>1</v>
      </c>
      <c r="E215" s="107" t="s">
        <v>27</v>
      </c>
      <c r="F215" s="105" t="s">
        <v>53</v>
      </c>
      <c r="G215" s="105" t="s">
        <v>116</v>
      </c>
      <c r="H215" s="106" t="s">
        <v>118</v>
      </c>
      <c r="I215" s="40">
        <v>200</v>
      </c>
      <c r="J215" s="87"/>
      <c r="K215" s="41">
        <f>K216</f>
        <v>250000</v>
      </c>
      <c r="L215" s="41"/>
      <c r="M215" s="41">
        <f>M216</f>
        <v>0</v>
      </c>
      <c r="N215" s="75">
        <f t="shared" si="113"/>
        <v>0</v>
      </c>
      <c r="O215" s="41">
        <f>O216</f>
        <v>0</v>
      </c>
      <c r="P215" s="75">
        <f t="shared" si="116"/>
        <v>0</v>
      </c>
      <c r="Q215" s="10"/>
      <c r="R215" s="129"/>
      <c r="S215" s="2"/>
      <c r="T215" s="2"/>
      <c r="U215" s="2"/>
      <c r="V215" s="2"/>
      <c r="W215" s="2"/>
      <c r="X215" s="2"/>
    </row>
    <row r="216" spans="1:24" ht="56.25" x14ac:dyDescent="0.2">
      <c r="A216" s="90" t="s">
        <v>2</v>
      </c>
      <c r="B216" s="73">
        <v>502</v>
      </c>
      <c r="C216" s="86">
        <v>5</v>
      </c>
      <c r="D216" s="86">
        <v>1</v>
      </c>
      <c r="E216" s="107" t="s">
        <v>27</v>
      </c>
      <c r="F216" s="105" t="s">
        <v>53</v>
      </c>
      <c r="G216" s="105" t="s">
        <v>116</v>
      </c>
      <c r="H216" s="106" t="s">
        <v>118</v>
      </c>
      <c r="I216" s="40">
        <v>240</v>
      </c>
      <c r="J216" s="87"/>
      <c r="K216" s="41">
        <v>250000</v>
      </c>
      <c r="L216" s="41"/>
      <c r="M216" s="41">
        <v>0</v>
      </c>
      <c r="N216" s="75">
        <f t="shared" si="113"/>
        <v>0</v>
      </c>
      <c r="O216" s="41">
        <f>M216</f>
        <v>0</v>
      </c>
      <c r="P216" s="75">
        <f t="shared" si="116"/>
        <v>0</v>
      </c>
      <c r="Q216" s="10"/>
      <c r="R216" s="129"/>
      <c r="S216" s="2"/>
      <c r="T216" s="2"/>
      <c r="U216" s="2"/>
      <c r="V216" s="2"/>
      <c r="W216" s="2"/>
      <c r="X216" s="2"/>
    </row>
    <row r="217" spans="1:24" ht="112.5" x14ac:dyDescent="0.2">
      <c r="A217" s="85" t="s">
        <v>172</v>
      </c>
      <c r="B217" s="73">
        <v>502</v>
      </c>
      <c r="C217" s="86">
        <v>5</v>
      </c>
      <c r="D217" s="86">
        <v>1</v>
      </c>
      <c r="E217" s="107" t="s">
        <v>27</v>
      </c>
      <c r="F217" s="105" t="s">
        <v>26</v>
      </c>
      <c r="G217" s="105" t="s">
        <v>203</v>
      </c>
      <c r="H217" s="106" t="s">
        <v>114</v>
      </c>
      <c r="I217" s="40"/>
      <c r="J217" s="87"/>
      <c r="K217" s="41">
        <f>K218</f>
        <v>517000</v>
      </c>
      <c r="L217" s="41"/>
      <c r="M217" s="41">
        <f>M218</f>
        <v>11558</v>
      </c>
      <c r="N217" s="75">
        <f t="shared" si="113"/>
        <v>2.235589941972921</v>
      </c>
      <c r="O217" s="41">
        <f>O218</f>
        <v>11558</v>
      </c>
      <c r="P217" s="75">
        <f t="shared" si="108"/>
        <v>2.235589941972921</v>
      </c>
      <c r="Q217" s="10"/>
      <c r="R217" s="93"/>
      <c r="S217" s="2"/>
      <c r="T217" s="2"/>
      <c r="U217" s="2"/>
      <c r="V217" s="2"/>
      <c r="W217" s="2"/>
      <c r="X217" s="2"/>
    </row>
    <row r="218" spans="1:24" ht="56.25" x14ac:dyDescent="0.2">
      <c r="A218" s="85" t="s">
        <v>246</v>
      </c>
      <c r="B218" s="73">
        <v>502</v>
      </c>
      <c r="C218" s="86">
        <v>5</v>
      </c>
      <c r="D218" s="86">
        <v>1</v>
      </c>
      <c r="E218" s="107" t="s">
        <v>27</v>
      </c>
      <c r="F218" s="105" t="s">
        <v>26</v>
      </c>
      <c r="G218" s="105" t="s">
        <v>120</v>
      </c>
      <c r="H218" s="106" t="s">
        <v>114</v>
      </c>
      <c r="I218" s="40"/>
      <c r="J218" s="87"/>
      <c r="K218" s="41">
        <f>K219+K222</f>
        <v>517000</v>
      </c>
      <c r="L218" s="41"/>
      <c r="M218" s="41">
        <f>M219+M222</f>
        <v>11558</v>
      </c>
      <c r="N218" s="75">
        <f t="shared" si="113"/>
        <v>2.235589941972921</v>
      </c>
      <c r="O218" s="41">
        <f>O219+O222</f>
        <v>11558</v>
      </c>
      <c r="P218" s="75">
        <f t="shared" si="108"/>
        <v>2.235589941972921</v>
      </c>
      <c r="Q218" s="10"/>
      <c r="R218" s="93"/>
      <c r="S218" s="2"/>
      <c r="T218" s="2"/>
      <c r="U218" s="2"/>
      <c r="V218" s="2"/>
      <c r="W218" s="2"/>
      <c r="X218" s="2"/>
    </row>
    <row r="219" spans="1:24" ht="37.5" x14ac:dyDescent="0.2">
      <c r="A219" s="85" t="s">
        <v>254</v>
      </c>
      <c r="B219" s="73">
        <v>502</v>
      </c>
      <c r="C219" s="86">
        <v>5</v>
      </c>
      <c r="D219" s="86">
        <v>1</v>
      </c>
      <c r="E219" s="107" t="s">
        <v>27</v>
      </c>
      <c r="F219" s="105" t="s">
        <v>26</v>
      </c>
      <c r="G219" s="105" t="s">
        <v>120</v>
      </c>
      <c r="H219" s="106" t="s">
        <v>252</v>
      </c>
      <c r="I219" s="40"/>
      <c r="J219" s="87"/>
      <c r="K219" s="41">
        <f>K220</f>
        <v>144000</v>
      </c>
      <c r="L219" s="41"/>
      <c r="M219" s="41">
        <f>M220</f>
        <v>11558</v>
      </c>
      <c r="N219" s="75">
        <f t="shared" si="113"/>
        <v>8.0263888888888886</v>
      </c>
      <c r="O219" s="41">
        <f>O220</f>
        <v>11558</v>
      </c>
      <c r="P219" s="75">
        <f t="shared" si="108"/>
        <v>8.0263888888888886</v>
      </c>
      <c r="Q219" s="10"/>
      <c r="R219" s="93"/>
      <c r="S219" s="2"/>
      <c r="T219" s="2"/>
      <c r="U219" s="2"/>
      <c r="V219" s="2"/>
      <c r="W219" s="2"/>
      <c r="X219" s="2"/>
    </row>
    <row r="220" spans="1:24" ht="37.5" x14ac:dyDescent="0.2">
      <c r="A220" s="90" t="s">
        <v>309</v>
      </c>
      <c r="B220" s="73">
        <v>502</v>
      </c>
      <c r="C220" s="86">
        <v>5</v>
      </c>
      <c r="D220" s="86">
        <v>1</v>
      </c>
      <c r="E220" s="107" t="s">
        <v>27</v>
      </c>
      <c r="F220" s="105" t="s">
        <v>26</v>
      </c>
      <c r="G220" s="105" t="s">
        <v>120</v>
      </c>
      <c r="H220" s="106" t="s">
        <v>252</v>
      </c>
      <c r="I220" s="40">
        <v>200</v>
      </c>
      <c r="J220" s="87"/>
      <c r="K220" s="41">
        <f>K221</f>
        <v>144000</v>
      </c>
      <c r="L220" s="41"/>
      <c r="M220" s="41">
        <f>M221</f>
        <v>11558</v>
      </c>
      <c r="N220" s="75">
        <f t="shared" si="113"/>
        <v>8.0263888888888886</v>
      </c>
      <c r="O220" s="41">
        <f>O221</f>
        <v>11558</v>
      </c>
      <c r="P220" s="75">
        <f t="shared" si="108"/>
        <v>8.0263888888888886</v>
      </c>
      <c r="Q220" s="10"/>
      <c r="R220" s="93"/>
      <c r="S220" s="2"/>
      <c r="T220" s="2"/>
      <c r="U220" s="2"/>
      <c r="V220" s="2"/>
      <c r="W220" s="2"/>
      <c r="X220" s="2"/>
    </row>
    <row r="221" spans="1:24" ht="56.25" x14ac:dyDescent="0.2">
      <c r="A221" s="85" t="s">
        <v>2</v>
      </c>
      <c r="B221" s="73">
        <v>502</v>
      </c>
      <c r="C221" s="86">
        <v>5</v>
      </c>
      <c r="D221" s="86">
        <v>1</v>
      </c>
      <c r="E221" s="107" t="s">
        <v>27</v>
      </c>
      <c r="F221" s="105" t="s">
        <v>26</v>
      </c>
      <c r="G221" s="105" t="s">
        <v>120</v>
      </c>
      <c r="H221" s="106" t="s">
        <v>252</v>
      </c>
      <c r="I221" s="40">
        <v>240</v>
      </c>
      <c r="J221" s="87"/>
      <c r="K221" s="41">
        <v>144000</v>
      </c>
      <c r="L221" s="41"/>
      <c r="M221" s="41">
        <v>11558</v>
      </c>
      <c r="N221" s="75">
        <f t="shared" si="113"/>
        <v>8.0263888888888886</v>
      </c>
      <c r="O221" s="41">
        <f>M221</f>
        <v>11558</v>
      </c>
      <c r="P221" s="75">
        <f t="shared" si="108"/>
        <v>8.0263888888888886</v>
      </c>
      <c r="Q221" s="10"/>
      <c r="R221" s="93"/>
      <c r="S221" s="2"/>
      <c r="T221" s="2"/>
      <c r="U221" s="2"/>
      <c r="V221" s="2"/>
      <c r="W221" s="2"/>
      <c r="X221" s="2"/>
    </row>
    <row r="222" spans="1:24" ht="56.25" x14ac:dyDescent="0.2">
      <c r="A222" s="85" t="s">
        <v>255</v>
      </c>
      <c r="B222" s="73">
        <v>502</v>
      </c>
      <c r="C222" s="86">
        <v>5</v>
      </c>
      <c r="D222" s="86">
        <v>1</v>
      </c>
      <c r="E222" s="107" t="s">
        <v>27</v>
      </c>
      <c r="F222" s="105" t="s">
        <v>26</v>
      </c>
      <c r="G222" s="105" t="s">
        <v>120</v>
      </c>
      <c r="H222" s="106" t="s">
        <v>253</v>
      </c>
      <c r="I222" s="40"/>
      <c r="J222" s="87"/>
      <c r="K222" s="41">
        <f>K223</f>
        <v>373000</v>
      </c>
      <c r="L222" s="41"/>
      <c r="M222" s="41">
        <f>M223</f>
        <v>0</v>
      </c>
      <c r="N222" s="75">
        <f t="shared" si="113"/>
        <v>0</v>
      </c>
      <c r="O222" s="41">
        <f>O223</f>
        <v>0</v>
      </c>
      <c r="P222" s="75">
        <f t="shared" si="108"/>
        <v>0</v>
      </c>
      <c r="Q222" s="10"/>
      <c r="R222" s="93"/>
      <c r="S222" s="2"/>
      <c r="T222" s="2"/>
      <c r="U222" s="2"/>
      <c r="V222" s="2"/>
      <c r="W222" s="2"/>
      <c r="X222" s="2"/>
    </row>
    <row r="223" spans="1:24" ht="37.5" x14ac:dyDescent="0.2">
      <c r="A223" s="90" t="s">
        <v>309</v>
      </c>
      <c r="B223" s="73">
        <v>502</v>
      </c>
      <c r="C223" s="86">
        <v>5</v>
      </c>
      <c r="D223" s="86">
        <v>1</v>
      </c>
      <c r="E223" s="107" t="s">
        <v>27</v>
      </c>
      <c r="F223" s="105" t="s">
        <v>26</v>
      </c>
      <c r="G223" s="105" t="s">
        <v>120</v>
      </c>
      <c r="H223" s="106" t="s">
        <v>253</v>
      </c>
      <c r="I223" s="40">
        <v>200</v>
      </c>
      <c r="J223" s="87"/>
      <c r="K223" s="41">
        <f>K224</f>
        <v>373000</v>
      </c>
      <c r="L223" s="41"/>
      <c r="M223" s="41">
        <f>M224</f>
        <v>0</v>
      </c>
      <c r="N223" s="75">
        <f t="shared" si="113"/>
        <v>0</v>
      </c>
      <c r="O223" s="41">
        <f>O224</f>
        <v>0</v>
      </c>
      <c r="P223" s="75">
        <f t="shared" si="108"/>
        <v>0</v>
      </c>
      <c r="Q223" s="10"/>
      <c r="R223" s="93"/>
      <c r="S223" s="2"/>
      <c r="T223" s="2"/>
      <c r="U223" s="2"/>
      <c r="V223" s="2"/>
      <c r="W223" s="2"/>
      <c r="X223" s="2"/>
    </row>
    <row r="224" spans="1:24" ht="56.25" x14ac:dyDescent="0.2">
      <c r="A224" s="85" t="s">
        <v>2</v>
      </c>
      <c r="B224" s="73">
        <v>502</v>
      </c>
      <c r="C224" s="86">
        <v>5</v>
      </c>
      <c r="D224" s="86">
        <v>1</v>
      </c>
      <c r="E224" s="107" t="s">
        <v>27</v>
      </c>
      <c r="F224" s="105" t="s">
        <v>26</v>
      </c>
      <c r="G224" s="105" t="s">
        <v>120</v>
      </c>
      <c r="H224" s="106" t="s">
        <v>253</v>
      </c>
      <c r="I224" s="40">
        <v>240</v>
      </c>
      <c r="J224" s="87"/>
      <c r="K224" s="41">
        <v>373000</v>
      </c>
      <c r="L224" s="41"/>
      <c r="M224" s="41">
        <v>0</v>
      </c>
      <c r="N224" s="75">
        <f t="shared" si="113"/>
        <v>0</v>
      </c>
      <c r="O224" s="41">
        <f>M224</f>
        <v>0</v>
      </c>
      <c r="P224" s="75">
        <f t="shared" si="108"/>
        <v>0</v>
      </c>
      <c r="Q224" s="10"/>
      <c r="R224" s="93"/>
      <c r="S224" s="2"/>
      <c r="T224" s="2"/>
      <c r="U224" s="2"/>
      <c r="V224" s="2"/>
      <c r="W224" s="2"/>
      <c r="X224" s="2"/>
    </row>
    <row r="225" spans="1:24" ht="18.75" x14ac:dyDescent="0.2">
      <c r="A225" s="85" t="s">
        <v>75</v>
      </c>
      <c r="B225" s="73">
        <v>502</v>
      </c>
      <c r="C225" s="88">
        <v>5</v>
      </c>
      <c r="D225" s="88">
        <v>2</v>
      </c>
      <c r="E225" s="115"/>
      <c r="F225" s="111"/>
      <c r="G225" s="111"/>
      <c r="H225" s="116"/>
      <c r="I225" s="76"/>
      <c r="J225" s="89"/>
      <c r="K225" s="35">
        <f>K226</f>
        <v>6238819.3399999999</v>
      </c>
      <c r="L225" s="35" t="e">
        <f t="shared" ref="L225:O225" si="119">L226</f>
        <v>#REF!</v>
      </c>
      <c r="M225" s="35">
        <f t="shared" si="119"/>
        <v>0</v>
      </c>
      <c r="N225" s="75">
        <f t="shared" si="113"/>
        <v>0</v>
      </c>
      <c r="O225" s="35">
        <f t="shared" si="119"/>
        <v>0</v>
      </c>
      <c r="P225" s="75">
        <f t="shared" si="108"/>
        <v>0</v>
      </c>
      <c r="Q225" s="10"/>
      <c r="R225" s="31"/>
      <c r="S225" s="2"/>
      <c r="T225" s="2"/>
      <c r="U225" s="2"/>
      <c r="V225" s="2"/>
      <c r="W225" s="2"/>
      <c r="X225" s="2"/>
    </row>
    <row r="226" spans="1:24" ht="71.25" customHeight="1" x14ac:dyDescent="0.2">
      <c r="A226" s="90" t="s">
        <v>216</v>
      </c>
      <c r="B226" s="73">
        <v>502</v>
      </c>
      <c r="C226" s="86">
        <v>5</v>
      </c>
      <c r="D226" s="86">
        <v>2</v>
      </c>
      <c r="E226" s="107" t="s">
        <v>27</v>
      </c>
      <c r="F226" s="105" t="s">
        <v>204</v>
      </c>
      <c r="G226" s="105" t="s">
        <v>203</v>
      </c>
      <c r="H226" s="106" t="s">
        <v>114</v>
      </c>
      <c r="I226" s="40"/>
      <c r="J226" s="87"/>
      <c r="K226" s="12">
        <f>K227</f>
        <v>6238819.3399999999</v>
      </c>
      <c r="L226" s="12" t="e">
        <f>L227+#REF!</f>
        <v>#REF!</v>
      </c>
      <c r="M226" s="12">
        <f>M227</f>
        <v>0</v>
      </c>
      <c r="N226" s="75">
        <f t="shared" si="113"/>
        <v>0</v>
      </c>
      <c r="O226" s="12">
        <f>O227</f>
        <v>0</v>
      </c>
      <c r="P226" s="75">
        <f t="shared" si="108"/>
        <v>0</v>
      </c>
      <c r="Q226" s="10"/>
      <c r="R226" s="47"/>
      <c r="S226" s="2"/>
      <c r="T226" s="2"/>
      <c r="U226" s="2"/>
      <c r="V226" s="2"/>
      <c r="W226" s="2"/>
      <c r="X226" s="2"/>
    </row>
    <row r="227" spans="1:24" ht="112.5" x14ac:dyDescent="0.2">
      <c r="A227" s="90" t="s">
        <v>250</v>
      </c>
      <c r="B227" s="73">
        <v>502</v>
      </c>
      <c r="C227" s="86">
        <v>5</v>
      </c>
      <c r="D227" s="86">
        <v>2</v>
      </c>
      <c r="E227" s="107" t="s">
        <v>27</v>
      </c>
      <c r="F227" s="120" t="s">
        <v>53</v>
      </c>
      <c r="G227" s="105" t="s">
        <v>203</v>
      </c>
      <c r="H227" s="106" t="s">
        <v>114</v>
      </c>
      <c r="I227" s="40"/>
      <c r="J227" s="87"/>
      <c r="K227" s="12">
        <f>K228+K232</f>
        <v>6238819.3399999999</v>
      </c>
      <c r="L227" s="12">
        <f>L228+L232</f>
        <v>0</v>
      </c>
      <c r="M227" s="12">
        <f>M228+M232</f>
        <v>0</v>
      </c>
      <c r="N227" s="75">
        <f t="shared" si="113"/>
        <v>0</v>
      </c>
      <c r="O227" s="12">
        <f>O228+O232</f>
        <v>0</v>
      </c>
      <c r="P227" s="75">
        <f t="shared" si="108"/>
        <v>0</v>
      </c>
      <c r="Q227" s="10"/>
      <c r="R227" s="47"/>
      <c r="S227" s="2"/>
      <c r="T227" s="2"/>
      <c r="U227" s="2"/>
      <c r="V227" s="2"/>
      <c r="W227" s="2"/>
      <c r="X227" s="2"/>
    </row>
    <row r="228" spans="1:24" ht="18.75" x14ac:dyDescent="0.2">
      <c r="A228" s="90" t="s">
        <v>131</v>
      </c>
      <c r="B228" s="73">
        <v>502</v>
      </c>
      <c r="C228" s="86">
        <v>5</v>
      </c>
      <c r="D228" s="86">
        <v>2</v>
      </c>
      <c r="E228" s="107" t="s">
        <v>27</v>
      </c>
      <c r="F228" s="105" t="s">
        <v>53</v>
      </c>
      <c r="G228" s="105" t="s">
        <v>122</v>
      </c>
      <c r="H228" s="106" t="s">
        <v>114</v>
      </c>
      <c r="I228" s="40"/>
      <c r="J228" s="87"/>
      <c r="K228" s="41">
        <f>K229</f>
        <v>1413771.54</v>
      </c>
      <c r="L228" s="41">
        <f t="shared" ref="L228:O228" si="120">L229</f>
        <v>0</v>
      </c>
      <c r="M228" s="41">
        <f t="shared" si="120"/>
        <v>0</v>
      </c>
      <c r="N228" s="75">
        <f t="shared" si="113"/>
        <v>0</v>
      </c>
      <c r="O228" s="41">
        <f t="shared" si="120"/>
        <v>0</v>
      </c>
      <c r="P228" s="75">
        <f t="shared" si="108"/>
        <v>0</v>
      </c>
      <c r="Q228" s="10"/>
      <c r="R228" s="47"/>
      <c r="S228" s="2"/>
      <c r="T228" s="2"/>
      <c r="U228" s="2"/>
      <c r="V228" s="2"/>
      <c r="W228" s="2"/>
      <c r="X228" s="2"/>
    </row>
    <row r="229" spans="1:24" ht="37.5" x14ac:dyDescent="0.2">
      <c r="A229" s="85" t="s">
        <v>74</v>
      </c>
      <c r="B229" s="73">
        <v>502</v>
      </c>
      <c r="C229" s="86">
        <v>5</v>
      </c>
      <c r="D229" s="86">
        <v>2</v>
      </c>
      <c r="E229" s="107" t="s">
        <v>27</v>
      </c>
      <c r="F229" s="120" t="s">
        <v>53</v>
      </c>
      <c r="G229" s="120" t="s">
        <v>122</v>
      </c>
      <c r="H229" s="121" t="s">
        <v>118</v>
      </c>
      <c r="I229" s="40"/>
      <c r="J229" s="87"/>
      <c r="K229" s="12">
        <f>K230</f>
        <v>1413771.54</v>
      </c>
      <c r="L229" s="12">
        <f t="shared" ref="L229:O229" si="121">L230</f>
        <v>0</v>
      </c>
      <c r="M229" s="12">
        <f t="shared" si="121"/>
        <v>0</v>
      </c>
      <c r="N229" s="75">
        <f t="shared" si="113"/>
        <v>0</v>
      </c>
      <c r="O229" s="12">
        <f t="shared" si="121"/>
        <v>0</v>
      </c>
      <c r="P229" s="75">
        <f t="shared" si="108"/>
        <v>0</v>
      </c>
      <c r="Q229" s="10"/>
      <c r="R229" s="47"/>
      <c r="S229" s="2"/>
      <c r="T229" s="2"/>
      <c r="U229" s="2"/>
      <c r="V229" s="2"/>
      <c r="W229" s="2"/>
      <c r="X229" s="2"/>
    </row>
    <row r="230" spans="1:24" ht="37.5" x14ac:dyDescent="0.2">
      <c r="A230" s="90" t="s">
        <v>309</v>
      </c>
      <c r="B230" s="73">
        <v>502</v>
      </c>
      <c r="C230" s="86">
        <v>5</v>
      </c>
      <c r="D230" s="86">
        <v>2</v>
      </c>
      <c r="E230" s="107" t="s">
        <v>27</v>
      </c>
      <c r="F230" s="120" t="s">
        <v>53</v>
      </c>
      <c r="G230" s="120" t="s">
        <v>122</v>
      </c>
      <c r="H230" s="121" t="s">
        <v>118</v>
      </c>
      <c r="I230" s="40">
        <v>200</v>
      </c>
      <c r="J230" s="87"/>
      <c r="K230" s="12">
        <f>K231</f>
        <v>1413771.54</v>
      </c>
      <c r="L230" s="12">
        <f>L231</f>
        <v>0</v>
      </c>
      <c r="M230" s="12">
        <f>M231</f>
        <v>0</v>
      </c>
      <c r="N230" s="75">
        <f t="shared" si="113"/>
        <v>0</v>
      </c>
      <c r="O230" s="12">
        <f>O231</f>
        <v>0</v>
      </c>
      <c r="P230" s="75">
        <f t="shared" si="108"/>
        <v>0</v>
      </c>
      <c r="Q230" s="10"/>
      <c r="R230" s="47"/>
      <c r="S230" s="2"/>
      <c r="T230" s="2"/>
      <c r="U230" s="2"/>
      <c r="V230" s="2"/>
      <c r="W230" s="2"/>
      <c r="X230" s="2"/>
    </row>
    <row r="231" spans="1:24" ht="56.25" x14ac:dyDescent="0.2">
      <c r="A231" s="85" t="s">
        <v>2</v>
      </c>
      <c r="B231" s="73">
        <v>502</v>
      </c>
      <c r="C231" s="86">
        <v>5</v>
      </c>
      <c r="D231" s="86">
        <v>2</v>
      </c>
      <c r="E231" s="107" t="s">
        <v>27</v>
      </c>
      <c r="F231" s="120" t="s">
        <v>53</v>
      </c>
      <c r="G231" s="120" t="s">
        <v>122</v>
      </c>
      <c r="H231" s="121" t="s">
        <v>118</v>
      </c>
      <c r="I231" s="40">
        <v>240</v>
      </c>
      <c r="J231" s="87"/>
      <c r="K231" s="12">
        <v>1413771.54</v>
      </c>
      <c r="L231" s="12"/>
      <c r="M231" s="12">
        <v>0</v>
      </c>
      <c r="N231" s="75">
        <f t="shared" si="113"/>
        <v>0</v>
      </c>
      <c r="O231" s="12">
        <f>M231</f>
        <v>0</v>
      </c>
      <c r="P231" s="75">
        <f t="shared" si="108"/>
        <v>0</v>
      </c>
      <c r="Q231" s="10"/>
      <c r="R231" s="82"/>
      <c r="S231" s="2"/>
      <c r="T231" s="2"/>
      <c r="U231" s="2"/>
      <c r="V231" s="2"/>
      <c r="W231" s="2"/>
      <c r="X231" s="2"/>
    </row>
    <row r="232" spans="1:24" ht="56.25" x14ac:dyDescent="0.2">
      <c r="A232" s="90" t="s">
        <v>182</v>
      </c>
      <c r="B232" s="73">
        <v>502</v>
      </c>
      <c r="C232" s="88">
        <v>5</v>
      </c>
      <c r="D232" s="88">
        <v>2</v>
      </c>
      <c r="E232" s="115" t="s">
        <v>27</v>
      </c>
      <c r="F232" s="111" t="s">
        <v>53</v>
      </c>
      <c r="G232" s="111" t="s">
        <v>132</v>
      </c>
      <c r="H232" s="116" t="s">
        <v>114</v>
      </c>
      <c r="I232" s="73"/>
      <c r="J232" s="89"/>
      <c r="K232" s="74">
        <f>K233+K236</f>
        <v>4825047.8</v>
      </c>
      <c r="L232" s="74">
        <f t="shared" ref="L232:O232" si="122">L233+L236</f>
        <v>0</v>
      </c>
      <c r="M232" s="74">
        <f t="shared" si="122"/>
        <v>0</v>
      </c>
      <c r="N232" s="75">
        <f t="shared" si="113"/>
        <v>0</v>
      </c>
      <c r="O232" s="74">
        <f t="shared" si="122"/>
        <v>0</v>
      </c>
      <c r="P232" s="75">
        <f t="shared" si="108"/>
        <v>0</v>
      </c>
      <c r="Q232" s="10"/>
      <c r="R232" s="9"/>
      <c r="S232" s="2"/>
      <c r="T232" s="2"/>
      <c r="U232" s="2"/>
      <c r="V232" s="2"/>
      <c r="W232" s="2"/>
      <c r="X232" s="2"/>
    </row>
    <row r="233" spans="1:24" s="38" customFormat="1" ht="56.25" x14ac:dyDescent="0.2">
      <c r="A233" s="90" t="s">
        <v>363</v>
      </c>
      <c r="B233" s="73">
        <v>502</v>
      </c>
      <c r="C233" s="86">
        <v>5</v>
      </c>
      <c r="D233" s="86">
        <v>2</v>
      </c>
      <c r="E233" s="113" t="s">
        <v>27</v>
      </c>
      <c r="F233" s="105" t="s">
        <v>53</v>
      </c>
      <c r="G233" s="105" t="s">
        <v>132</v>
      </c>
      <c r="H233" s="106" t="s">
        <v>362</v>
      </c>
      <c r="I233" s="40"/>
      <c r="J233" s="87"/>
      <c r="K233" s="41">
        <f>K234</f>
        <v>1635310</v>
      </c>
      <c r="L233" s="41">
        <f t="shared" ref="L233:O233" si="123">L234</f>
        <v>0</v>
      </c>
      <c r="M233" s="41">
        <f t="shared" si="123"/>
        <v>0</v>
      </c>
      <c r="N233" s="75">
        <f t="shared" si="113"/>
        <v>0</v>
      </c>
      <c r="O233" s="41">
        <f t="shared" si="123"/>
        <v>0</v>
      </c>
      <c r="P233" s="75">
        <f t="shared" si="108"/>
        <v>0</v>
      </c>
      <c r="Q233" s="36"/>
      <c r="R233" s="34"/>
      <c r="S233" s="37"/>
      <c r="T233" s="37"/>
      <c r="U233" s="37"/>
      <c r="V233" s="37"/>
      <c r="W233" s="37"/>
      <c r="X233" s="37"/>
    </row>
    <row r="234" spans="1:24" s="38" customFormat="1" ht="37.5" x14ac:dyDescent="0.2">
      <c r="A234" s="90" t="s">
        <v>309</v>
      </c>
      <c r="B234" s="73">
        <v>502</v>
      </c>
      <c r="C234" s="86">
        <v>5</v>
      </c>
      <c r="D234" s="86">
        <v>2</v>
      </c>
      <c r="E234" s="113" t="s">
        <v>27</v>
      </c>
      <c r="F234" s="105" t="s">
        <v>53</v>
      </c>
      <c r="G234" s="105" t="s">
        <v>132</v>
      </c>
      <c r="H234" s="106" t="s">
        <v>362</v>
      </c>
      <c r="I234" s="40">
        <v>200</v>
      </c>
      <c r="J234" s="87"/>
      <c r="K234" s="41">
        <f>K235</f>
        <v>1635310</v>
      </c>
      <c r="L234" s="41">
        <f>L235</f>
        <v>0</v>
      </c>
      <c r="M234" s="41">
        <f>M235</f>
        <v>0</v>
      </c>
      <c r="N234" s="75">
        <f t="shared" si="113"/>
        <v>0</v>
      </c>
      <c r="O234" s="41">
        <f>O235</f>
        <v>0</v>
      </c>
      <c r="P234" s="75">
        <f t="shared" si="108"/>
        <v>0</v>
      </c>
      <c r="Q234" s="36"/>
      <c r="R234" s="34"/>
      <c r="S234" s="37"/>
      <c r="T234" s="37"/>
      <c r="U234" s="37"/>
      <c r="V234" s="37"/>
      <c r="W234" s="37"/>
      <c r="X234" s="37"/>
    </row>
    <row r="235" spans="1:24" s="38" customFormat="1" ht="56.25" x14ac:dyDescent="0.2">
      <c r="A235" s="85" t="s">
        <v>2</v>
      </c>
      <c r="B235" s="73">
        <v>502</v>
      </c>
      <c r="C235" s="86">
        <v>5</v>
      </c>
      <c r="D235" s="86">
        <v>2</v>
      </c>
      <c r="E235" s="113" t="s">
        <v>27</v>
      </c>
      <c r="F235" s="105" t="s">
        <v>53</v>
      </c>
      <c r="G235" s="105" t="s">
        <v>132</v>
      </c>
      <c r="H235" s="106" t="s">
        <v>362</v>
      </c>
      <c r="I235" s="40">
        <v>240</v>
      </c>
      <c r="J235" s="87"/>
      <c r="K235" s="41">
        <v>1635310</v>
      </c>
      <c r="L235" s="84"/>
      <c r="M235" s="41">
        <v>0</v>
      </c>
      <c r="N235" s="75">
        <f t="shared" si="113"/>
        <v>0</v>
      </c>
      <c r="O235" s="41">
        <f>M235</f>
        <v>0</v>
      </c>
      <c r="P235" s="75">
        <f t="shared" si="108"/>
        <v>0</v>
      </c>
      <c r="Q235" s="36"/>
      <c r="R235" s="34"/>
      <c r="S235" s="37"/>
      <c r="T235" s="37"/>
      <c r="U235" s="37"/>
      <c r="V235" s="37"/>
      <c r="W235" s="37"/>
      <c r="X235" s="37"/>
    </row>
    <row r="236" spans="1:24" s="38" customFormat="1" ht="72" customHeight="1" x14ac:dyDescent="0.2">
      <c r="A236" s="90" t="s">
        <v>318</v>
      </c>
      <c r="B236" s="73">
        <v>502</v>
      </c>
      <c r="C236" s="86">
        <v>5</v>
      </c>
      <c r="D236" s="86">
        <v>2</v>
      </c>
      <c r="E236" s="113" t="s">
        <v>27</v>
      </c>
      <c r="F236" s="105" t="s">
        <v>53</v>
      </c>
      <c r="G236" s="105" t="s">
        <v>132</v>
      </c>
      <c r="H236" s="106" t="s">
        <v>364</v>
      </c>
      <c r="I236" s="40"/>
      <c r="J236" s="87"/>
      <c r="K236" s="41">
        <f>K237</f>
        <v>3189737.8</v>
      </c>
      <c r="L236" s="41">
        <f t="shared" ref="L236:O237" si="124">L237</f>
        <v>0</v>
      </c>
      <c r="M236" s="41">
        <f t="shared" si="124"/>
        <v>0</v>
      </c>
      <c r="N236" s="75">
        <f t="shared" si="113"/>
        <v>0</v>
      </c>
      <c r="O236" s="41">
        <f t="shared" si="124"/>
        <v>0</v>
      </c>
      <c r="P236" s="75">
        <f t="shared" si="108"/>
        <v>0</v>
      </c>
      <c r="Q236" s="36"/>
      <c r="R236" s="34"/>
      <c r="S236" s="37"/>
      <c r="T236" s="37"/>
      <c r="U236" s="37"/>
      <c r="V236" s="37"/>
      <c r="W236" s="37"/>
      <c r="X236" s="37"/>
    </row>
    <row r="237" spans="1:24" s="38" customFormat="1" ht="18.75" x14ac:dyDescent="0.2">
      <c r="A237" s="90" t="s">
        <v>110</v>
      </c>
      <c r="B237" s="73">
        <v>502</v>
      </c>
      <c r="C237" s="86">
        <v>5</v>
      </c>
      <c r="D237" s="86">
        <v>2</v>
      </c>
      <c r="E237" s="113" t="s">
        <v>27</v>
      </c>
      <c r="F237" s="105" t="s">
        <v>53</v>
      </c>
      <c r="G237" s="105" t="s">
        <v>132</v>
      </c>
      <c r="H237" s="106" t="s">
        <v>364</v>
      </c>
      <c r="I237" s="40">
        <v>500</v>
      </c>
      <c r="J237" s="87"/>
      <c r="K237" s="41">
        <f>K238</f>
        <v>3189737.8</v>
      </c>
      <c r="L237" s="41">
        <f t="shared" si="124"/>
        <v>0</v>
      </c>
      <c r="M237" s="41">
        <f t="shared" si="124"/>
        <v>0</v>
      </c>
      <c r="N237" s="75">
        <f t="shared" si="113"/>
        <v>0</v>
      </c>
      <c r="O237" s="41">
        <f t="shared" si="124"/>
        <v>0</v>
      </c>
      <c r="P237" s="75">
        <f t="shared" si="108"/>
        <v>0</v>
      </c>
      <c r="Q237" s="36"/>
      <c r="R237" s="34"/>
      <c r="S237" s="37"/>
      <c r="T237" s="37"/>
      <c r="U237" s="37"/>
      <c r="V237" s="37"/>
      <c r="W237" s="37"/>
      <c r="X237" s="37"/>
    </row>
    <row r="238" spans="1:24" s="38" customFormat="1" ht="18.75" x14ac:dyDescent="0.2">
      <c r="A238" s="90" t="s">
        <v>25</v>
      </c>
      <c r="B238" s="73">
        <v>502</v>
      </c>
      <c r="C238" s="86">
        <v>5</v>
      </c>
      <c r="D238" s="86">
        <v>2</v>
      </c>
      <c r="E238" s="113" t="s">
        <v>27</v>
      </c>
      <c r="F238" s="105" t="s">
        <v>53</v>
      </c>
      <c r="G238" s="105" t="s">
        <v>132</v>
      </c>
      <c r="H238" s="106" t="s">
        <v>364</v>
      </c>
      <c r="I238" s="40">
        <v>540</v>
      </c>
      <c r="J238" s="87"/>
      <c r="K238" s="41">
        <v>3189737.8</v>
      </c>
      <c r="L238" s="139"/>
      <c r="M238" s="41">
        <v>0</v>
      </c>
      <c r="N238" s="75">
        <f t="shared" si="113"/>
        <v>0</v>
      </c>
      <c r="O238" s="41">
        <f>M238</f>
        <v>0</v>
      </c>
      <c r="P238" s="75">
        <f t="shared" si="108"/>
        <v>0</v>
      </c>
      <c r="Q238" s="36"/>
      <c r="R238" s="34"/>
      <c r="S238" s="37"/>
      <c r="T238" s="37"/>
      <c r="U238" s="37"/>
      <c r="V238" s="37"/>
      <c r="W238" s="37"/>
      <c r="X238" s="37"/>
    </row>
    <row r="239" spans="1:24" ht="18.75" x14ac:dyDescent="0.2">
      <c r="A239" s="90" t="s">
        <v>72</v>
      </c>
      <c r="B239" s="73">
        <v>502</v>
      </c>
      <c r="C239" s="88">
        <v>5</v>
      </c>
      <c r="D239" s="88">
        <v>3</v>
      </c>
      <c r="E239" s="113"/>
      <c r="F239" s="105"/>
      <c r="G239" s="105"/>
      <c r="H239" s="116"/>
      <c r="I239" s="73"/>
      <c r="J239" s="89"/>
      <c r="K239" s="74">
        <f>K240</f>
        <v>2841670</v>
      </c>
      <c r="L239" s="74" t="e">
        <f t="shared" ref="L239:O239" si="125">L240</f>
        <v>#REF!</v>
      </c>
      <c r="M239" s="74">
        <f t="shared" si="125"/>
        <v>148892.38</v>
      </c>
      <c r="N239" s="75">
        <f t="shared" si="113"/>
        <v>5.2396083992863351</v>
      </c>
      <c r="O239" s="74">
        <f t="shared" si="125"/>
        <v>148892.38</v>
      </c>
      <c r="P239" s="75">
        <f t="shared" si="108"/>
        <v>5.2396083992863351</v>
      </c>
      <c r="Q239" s="10"/>
      <c r="R239" s="82"/>
      <c r="S239" s="2"/>
      <c r="T239" s="2"/>
      <c r="U239" s="2"/>
      <c r="V239" s="2"/>
      <c r="W239" s="2"/>
      <c r="X239" s="2"/>
    </row>
    <row r="240" spans="1:24" ht="72.75" customHeight="1" x14ac:dyDescent="0.2">
      <c r="A240" s="90" t="s">
        <v>216</v>
      </c>
      <c r="B240" s="73">
        <v>502</v>
      </c>
      <c r="C240" s="86">
        <v>5</v>
      </c>
      <c r="D240" s="86">
        <v>3</v>
      </c>
      <c r="E240" s="113" t="s">
        <v>27</v>
      </c>
      <c r="F240" s="105" t="s">
        <v>204</v>
      </c>
      <c r="G240" s="105" t="s">
        <v>203</v>
      </c>
      <c r="H240" s="106" t="s">
        <v>114</v>
      </c>
      <c r="I240" s="40"/>
      <c r="J240" s="87"/>
      <c r="K240" s="41">
        <f>K241+K249+K260</f>
        <v>2841670</v>
      </c>
      <c r="L240" s="41" t="e">
        <f t="shared" ref="L240:O240" si="126">L241+L249+L260</f>
        <v>#REF!</v>
      </c>
      <c r="M240" s="41">
        <f t="shared" si="126"/>
        <v>148892.38</v>
      </c>
      <c r="N240" s="75">
        <f t="shared" si="113"/>
        <v>5.2396083992863351</v>
      </c>
      <c r="O240" s="41">
        <f t="shared" si="126"/>
        <v>148892.38</v>
      </c>
      <c r="P240" s="75">
        <f t="shared" si="108"/>
        <v>5.2396083992863351</v>
      </c>
      <c r="Q240" s="10"/>
      <c r="R240" s="82"/>
      <c r="S240" s="2"/>
      <c r="T240" s="2"/>
      <c r="U240" s="2"/>
      <c r="V240" s="2"/>
      <c r="W240" s="2"/>
      <c r="X240" s="2"/>
    </row>
    <row r="241" spans="1:24" ht="112.5" x14ac:dyDescent="0.2">
      <c r="A241" s="90" t="s">
        <v>250</v>
      </c>
      <c r="B241" s="73">
        <v>502</v>
      </c>
      <c r="C241" s="86">
        <v>5</v>
      </c>
      <c r="D241" s="86">
        <v>3</v>
      </c>
      <c r="E241" s="113" t="s">
        <v>27</v>
      </c>
      <c r="F241" s="105" t="s">
        <v>53</v>
      </c>
      <c r="G241" s="105" t="s">
        <v>203</v>
      </c>
      <c r="H241" s="106" t="s">
        <v>114</v>
      </c>
      <c r="I241" s="40"/>
      <c r="J241" s="87"/>
      <c r="K241" s="41">
        <f>K242</f>
        <v>1618670</v>
      </c>
      <c r="L241" s="41">
        <f t="shared" ref="L241:M244" si="127">L242</f>
        <v>0</v>
      </c>
      <c r="M241" s="41">
        <f t="shared" si="127"/>
        <v>111786.99</v>
      </c>
      <c r="N241" s="75">
        <f t="shared" si="113"/>
        <v>6.9061013053926992</v>
      </c>
      <c r="O241" s="41">
        <f>O242</f>
        <v>111786.99</v>
      </c>
      <c r="P241" s="75">
        <f t="shared" si="108"/>
        <v>6.9061013053926992</v>
      </c>
      <c r="Q241" s="10"/>
      <c r="R241" s="129"/>
      <c r="S241" s="2"/>
      <c r="T241" s="2"/>
      <c r="U241" s="2"/>
      <c r="V241" s="2"/>
      <c r="W241" s="2"/>
      <c r="X241" s="2"/>
    </row>
    <row r="242" spans="1:24" ht="18.75" x14ac:dyDescent="0.2">
      <c r="A242" s="90" t="s">
        <v>72</v>
      </c>
      <c r="B242" s="73">
        <v>502</v>
      </c>
      <c r="C242" s="86">
        <v>5</v>
      </c>
      <c r="D242" s="86">
        <v>3</v>
      </c>
      <c r="E242" s="113" t="s">
        <v>27</v>
      </c>
      <c r="F242" s="105" t="s">
        <v>53</v>
      </c>
      <c r="G242" s="105" t="s">
        <v>165</v>
      </c>
      <c r="H242" s="106" t="s">
        <v>114</v>
      </c>
      <c r="I242" s="40"/>
      <c r="J242" s="87"/>
      <c r="K242" s="41">
        <f>K243+K246</f>
        <v>1618670</v>
      </c>
      <c r="L242" s="41">
        <f t="shared" ref="L242:O242" si="128">L243+L246</f>
        <v>0</v>
      </c>
      <c r="M242" s="41">
        <f t="shared" si="128"/>
        <v>111786.99</v>
      </c>
      <c r="N242" s="75">
        <f t="shared" si="113"/>
        <v>6.9061013053926992</v>
      </c>
      <c r="O242" s="41">
        <f t="shared" si="128"/>
        <v>111786.99</v>
      </c>
      <c r="P242" s="75">
        <f t="shared" si="108"/>
        <v>6.9061013053926992</v>
      </c>
      <c r="Q242" s="10"/>
      <c r="R242" s="129"/>
      <c r="S242" s="2"/>
      <c r="T242" s="2"/>
      <c r="U242" s="2"/>
      <c r="V242" s="2"/>
      <c r="W242" s="2"/>
      <c r="X242" s="2"/>
    </row>
    <row r="243" spans="1:24" ht="37.5" x14ac:dyDescent="0.2">
      <c r="A243" s="90" t="s">
        <v>310</v>
      </c>
      <c r="B243" s="73">
        <v>502</v>
      </c>
      <c r="C243" s="86">
        <v>5</v>
      </c>
      <c r="D243" s="86">
        <v>3</v>
      </c>
      <c r="E243" s="113" t="s">
        <v>27</v>
      </c>
      <c r="F243" s="105" t="s">
        <v>53</v>
      </c>
      <c r="G243" s="105" t="s">
        <v>165</v>
      </c>
      <c r="H243" s="106" t="s">
        <v>209</v>
      </c>
      <c r="I243" s="40"/>
      <c r="J243" s="87"/>
      <c r="K243" s="41">
        <f>K244</f>
        <v>680000</v>
      </c>
      <c r="L243" s="41">
        <f t="shared" si="127"/>
        <v>0</v>
      </c>
      <c r="M243" s="41">
        <f t="shared" si="127"/>
        <v>0</v>
      </c>
      <c r="N243" s="75">
        <f t="shared" si="113"/>
        <v>0</v>
      </c>
      <c r="O243" s="41">
        <f t="shared" ref="O243:O244" si="129">O244</f>
        <v>0</v>
      </c>
      <c r="P243" s="75">
        <f t="shared" si="108"/>
        <v>0</v>
      </c>
      <c r="Q243" s="10"/>
      <c r="R243" s="129"/>
      <c r="S243" s="2"/>
      <c r="T243" s="2"/>
      <c r="U243" s="2"/>
      <c r="V243" s="2"/>
      <c r="W243" s="2"/>
      <c r="X243" s="2"/>
    </row>
    <row r="244" spans="1:24" ht="37.5" x14ac:dyDescent="0.2">
      <c r="A244" s="90" t="s">
        <v>309</v>
      </c>
      <c r="B244" s="73">
        <v>502</v>
      </c>
      <c r="C244" s="86">
        <v>5</v>
      </c>
      <c r="D244" s="86">
        <v>3</v>
      </c>
      <c r="E244" s="113" t="s">
        <v>27</v>
      </c>
      <c r="F244" s="105" t="s">
        <v>53</v>
      </c>
      <c r="G244" s="105" t="s">
        <v>165</v>
      </c>
      <c r="H244" s="106" t="s">
        <v>209</v>
      </c>
      <c r="I244" s="40">
        <v>200</v>
      </c>
      <c r="J244" s="87"/>
      <c r="K244" s="41">
        <f>K245</f>
        <v>680000</v>
      </c>
      <c r="L244" s="41">
        <f t="shared" si="127"/>
        <v>0</v>
      </c>
      <c r="M244" s="41">
        <f t="shared" si="127"/>
        <v>0</v>
      </c>
      <c r="N244" s="75">
        <f t="shared" si="113"/>
        <v>0</v>
      </c>
      <c r="O244" s="41">
        <f t="shared" si="129"/>
        <v>0</v>
      </c>
      <c r="P244" s="75">
        <f t="shared" si="108"/>
        <v>0</v>
      </c>
      <c r="Q244" s="10"/>
      <c r="R244" s="129"/>
      <c r="S244" s="2"/>
      <c r="T244" s="2"/>
      <c r="U244" s="2"/>
      <c r="V244" s="2"/>
      <c r="W244" s="2"/>
      <c r="X244" s="2"/>
    </row>
    <row r="245" spans="1:24" ht="56.25" x14ac:dyDescent="0.2">
      <c r="A245" s="85" t="s">
        <v>2</v>
      </c>
      <c r="B245" s="73">
        <v>502</v>
      </c>
      <c r="C245" s="86">
        <v>5</v>
      </c>
      <c r="D245" s="86">
        <v>3</v>
      </c>
      <c r="E245" s="113" t="s">
        <v>27</v>
      </c>
      <c r="F245" s="105" t="s">
        <v>53</v>
      </c>
      <c r="G245" s="105" t="s">
        <v>165</v>
      </c>
      <c r="H245" s="106" t="s">
        <v>209</v>
      </c>
      <c r="I245" s="40">
        <v>240</v>
      </c>
      <c r="J245" s="87"/>
      <c r="K245" s="41">
        <v>680000</v>
      </c>
      <c r="L245" s="129"/>
      <c r="M245" s="41">
        <v>0</v>
      </c>
      <c r="N245" s="75">
        <f t="shared" si="113"/>
        <v>0</v>
      </c>
      <c r="O245" s="41">
        <f>M245</f>
        <v>0</v>
      </c>
      <c r="P245" s="75">
        <f t="shared" si="108"/>
        <v>0</v>
      </c>
      <c r="Q245" s="10"/>
      <c r="R245" s="129"/>
      <c r="S245" s="2"/>
      <c r="T245" s="2"/>
      <c r="U245" s="2"/>
      <c r="V245" s="2"/>
      <c r="W245" s="2"/>
      <c r="X245" s="2"/>
    </row>
    <row r="246" spans="1:24" ht="56.25" x14ac:dyDescent="0.2">
      <c r="A246" s="90" t="s">
        <v>366</v>
      </c>
      <c r="B246" s="73">
        <v>502</v>
      </c>
      <c r="C246" s="86">
        <v>5</v>
      </c>
      <c r="D246" s="86">
        <v>3</v>
      </c>
      <c r="E246" s="113" t="s">
        <v>27</v>
      </c>
      <c r="F246" s="105" t="s">
        <v>53</v>
      </c>
      <c r="G246" s="105" t="s">
        <v>165</v>
      </c>
      <c r="H246" s="106" t="s">
        <v>365</v>
      </c>
      <c r="I246" s="40"/>
      <c r="J246" s="87"/>
      <c r="K246" s="41">
        <f>K247</f>
        <v>938670</v>
      </c>
      <c r="L246" s="41">
        <f t="shared" ref="L246:O247" si="130">L247</f>
        <v>0</v>
      </c>
      <c r="M246" s="41">
        <f t="shared" si="130"/>
        <v>111786.99</v>
      </c>
      <c r="N246" s="75">
        <f t="shared" si="113"/>
        <v>11.909083064335709</v>
      </c>
      <c r="O246" s="41">
        <f t="shared" si="130"/>
        <v>111786.99</v>
      </c>
      <c r="P246" s="75">
        <f t="shared" si="108"/>
        <v>11.909083064335709</v>
      </c>
      <c r="Q246" s="10"/>
      <c r="R246" s="141"/>
      <c r="S246" s="2"/>
      <c r="T246" s="2"/>
      <c r="U246" s="2"/>
      <c r="V246" s="2"/>
      <c r="W246" s="2"/>
      <c r="X246" s="2"/>
    </row>
    <row r="247" spans="1:24" ht="18.75" x14ac:dyDescent="0.2">
      <c r="A247" s="90" t="s">
        <v>110</v>
      </c>
      <c r="B247" s="73">
        <v>502</v>
      </c>
      <c r="C247" s="86">
        <v>5</v>
      </c>
      <c r="D247" s="86">
        <v>3</v>
      </c>
      <c r="E247" s="113" t="s">
        <v>27</v>
      </c>
      <c r="F247" s="105" t="s">
        <v>53</v>
      </c>
      <c r="G247" s="105" t="s">
        <v>165</v>
      </c>
      <c r="H247" s="106" t="s">
        <v>365</v>
      </c>
      <c r="I247" s="40">
        <v>500</v>
      </c>
      <c r="J247" s="87"/>
      <c r="K247" s="41">
        <f>K248</f>
        <v>938670</v>
      </c>
      <c r="L247" s="41">
        <f t="shared" si="130"/>
        <v>0</v>
      </c>
      <c r="M247" s="41">
        <f t="shared" si="130"/>
        <v>111786.99</v>
      </c>
      <c r="N247" s="75">
        <f t="shared" si="113"/>
        <v>11.909083064335709</v>
      </c>
      <c r="O247" s="41">
        <f t="shared" si="130"/>
        <v>111786.99</v>
      </c>
      <c r="P247" s="75">
        <f t="shared" si="108"/>
        <v>11.909083064335709</v>
      </c>
      <c r="Q247" s="10"/>
      <c r="R247" s="141"/>
      <c r="S247" s="2"/>
      <c r="T247" s="2"/>
      <c r="U247" s="2"/>
      <c r="V247" s="2"/>
      <c r="W247" s="2"/>
      <c r="X247" s="2"/>
    </row>
    <row r="248" spans="1:24" ht="18.75" x14ac:dyDescent="0.2">
      <c r="A248" s="90" t="s">
        <v>25</v>
      </c>
      <c r="B248" s="73">
        <v>502</v>
      </c>
      <c r="C248" s="86">
        <v>5</v>
      </c>
      <c r="D248" s="86">
        <v>3</v>
      </c>
      <c r="E248" s="113" t="s">
        <v>27</v>
      </c>
      <c r="F248" s="105" t="s">
        <v>53</v>
      </c>
      <c r="G248" s="105" t="s">
        <v>165</v>
      </c>
      <c r="H248" s="106" t="s">
        <v>365</v>
      </c>
      <c r="I248" s="40">
        <v>540</v>
      </c>
      <c r="J248" s="87"/>
      <c r="K248" s="41">
        <v>938670</v>
      </c>
      <c r="L248" s="141"/>
      <c r="M248" s="41">
        <v>111786.99</v>
      </c>
      <c r="N248" s="75">
        <f t="shared" si="113"/>
        <v>11.909083064335709</v>
      </c>
      <c r="O248" s="41">
        <f>M248</f>
        <v>111786.99</v>
      </c>
      <c r="P248" s="75">
        <f t="shared" si="108"/>
        <v>11.909083064335709</v>
      </c>
      <c r="Q248" s="10"/>
      <c r="R248" s="141"/>
      <c r="S248" s="2"/>
      <c r="T248" s="2"/>
      <c r="U248" s="2"/>
      <c r="V248" s="2"/>
      <c r="W248" s="2"/>
      <c r="X248" s="2"/>
    </row>
    <row r="249" spans="1:24" ht="75" x14ac:dyDescent="0.2">
      <c r="A249" s="90" t="s">
        <v>230</v>
      </c>
      <c r="B249" s="73">
        <v>502</v>
      </c>
      <c r="C249" s="86">
        <v>5</v>
      </c>
      <c r="D249" s="86">
        <v>3</v>
      </c>
      <c r="E249" s="113" t="s">
        <v>27</v>
      </c>
      <c r="F249" s="105" t="s">
        <v>15</v>
      </c>
      <c r="G249" s="105" t="s">
        <v>203</v>
      </c>
      <c r="H249" s="106" t="s">
        <v>114</v>
      </c>
      <c r="I249" s="40"/>
      <c r="J249" s="87"/>
      <c r="K249" s="41">
        <f>K250</f>
        <v>1123000</v>
      </c>
      <c r="L249" s="41" t="e">
        <f>L250+#REF!</f>
        <v>#REF!</v>
      </c>
      <c r="M249" s="41">
        <f>M250</f>
        <v>37105.39</v>
      </c>
      <c r="N249" s="75">
        <f t="shared" si="113"/>
        <v>3.3041308993766698</v>
      </c>
      <c r="O249" s="41">
        <f>O250</f>
        <v>37105.39</v>
      </c>
      <c r="P249" s="75">
        <f t="shared" si="108"/>
        <v>3.3041308993766698</v>
      </c>
      <c r="Q249" s="10"/>
      <c r="R249" s="67"/>
      <c r="S249" s="2"/>
      <c r="T249" s="2"/>
      <c r="U249" s="2"/>
      <c r="V249" s="2"/>
      <c r="W249" s="2"/>
      <c r="X249" s="2"/>
    </row>
    <row r="250" spans="1:24" ht="18.75" x14ac:dyDescent="0.2">
      <c r="A250" s="90" t="s">
        <v>174</v>
      </c>
      <c r="B250" s="73">
        <v>502</v>
      </c>
      <c r="C250" s="86">
        <v>5</v>
      </c>
      <c r="D250" s="86">
        <v>3</v>
      </c>
      <c r="E250" s="113" t="s">
        <v>27</v>
      </c>
      <c r="F250" s="105" t="s">
        <v>15</v>
      </c>
      <c r="G250" s="105" t="s">
        <v>1</v>
      </c>
      <c r="H250" s="106" t="s">
        <v>114</v>
      </c>
      <c r="I250" s="40"/>
      <c r="J250" s="87"/>
      <c r="K250" s="41">
        <f>K251+K254+K257</f>
        <v>1123000</v>
      </c>
      <c r="L250" s="41">
        <f t="shared" ref="L250:O250" si="131">L251+L254+L257</f>
        <v>0</v>
      </c>
      <c r="M250" s="41">
        <f t="shared" si="131"/>
        <v>37105.39</v>
      </c>
      <c r="N250" s="75">
        <f t="shared" si="113"/>
        <v>3.3041308993766698</v>
      </c>
      <c r="O250" s="41">
        <f t="shared" si="131"/>
        <v>37105.39</v>
      </c>
      <c r="P250" s="75">
        <f t="shared" ref="P250:P299" si="132">O250/K250*100</f>
        <v>3.3041308993766698</v>
      </c>
      <c r="Q250" s="10"/>
      <c r="R250" s="82"/>
      <c r="S250" s="2"/>
      <c r="T250" s="2"/>
      <c r="U250" s="2"/>
      <c r="V250" s="2"/>
      <c r="W250" s="2"/>
      <c r="X250" s="2"/>
    </row>
    <row r="251" spans="1:24" ht="18.75" x14ac:dyDescent="0.2">
      <c r="A251" s="90" t="s">
        <v>331</v>
      </c>
      <c r="B251" s="73">
        <v>502</v>
      </c>
      <c r="C251" s="86">
        <v>5</v>
      </c>
      <c r="D251" s="86">
        <v>3</v>
      </c>
      <c r="E251" s="113" t="s">
        <v>27</v>
      </c>
      <c r="F251" s="105" t="s">
        <v>15</v>
      </c>
      <c r="G251" s="105" t="s">
        <v>1</v>
      </c>
      <c r="H251" s="106" t="s">
        <v>115</v>
      </c>
      <c r="I251" s="40"/>
      <c r="J251" s="87"/>
      <c r="K251" s="41">
        <f>K252</f>
        <v>300000</v>
      </c>
      <c r="L251" s="41">
        <f t="shared" ref="L251:O252" si="133">L252</f>
        <v>0</v>
      </c>
      <c r="M251" s="41">
        <f t="shared" si="133"/>
        <v>0</v>
      </c>
      <c r="N251" s="75">
        <f t="shared" si="113"/>
        <v>0</v>
      </c>
      <c r="O251" s="41">
        <f t="shared" si="133"/>
        <v>0</v>
      </c>
      <c r="P251" s="75">
        <f t="shared" si="132"/>
        <v>0</v>
      </c>
      <c r="Q251" s="10"/>
      <c r="R251" s="139"/>
      <c r="S251" s="2"/>
      <c r="T251" s="2"/>
      <c r="U251" s="2"/>
      <c r="V251" s="2"/>
      <c r="W251" s="2"/>
      <c r="X251" s="2"/>
    </row>
    <row r="252" spans="1:24" ht="37.5" x14ac:dyDescent="0.2">
      <c r="A252" s="90" t="s">
        <v>309</v>
      </c>
      <c r="B252" s="73">
        <v>502</v>
      </c>
      <c r="C252" s="86">
        <v>5</v>
      </c>
      <c r="D252" s="86">
        <v>3</v>
      </c>
      <c r="E252" s="113" t="s">
        <v>27</v>
      </c>
      <c r="F252" s="105" t="s">
        <v>15</v>
      </c>
      <c r="G252" s="105" t="s">
        <v>1</v>
      </c>
      <c r="H252" s="106" t="s">
        <v>115</v>
      </c>
      <c r="I252" s="40">
        <v>200</v>
      </c>
      <c r="J252" s="87"/>
      <c r="K252" s="41">
        <f>K253</f>
        <v>300000</v>
      </c>
      <c r="L252" s="41">
        <f t="shared" si="133"/>
        <v>0</v>
      </c>
      <c r="M252" s="41">
        <f t="shared" si="133"/>
        <v>0</v>
      </c>
      <c r="N252" s="75">
        <f t="shared" si="113"/>
        <v>0</v>
      </c>
      <c r="O252" s="41">
        <f t="shared" si="133"/>
        <v>0</v>
      </c>
      <c r="P252" s="75">
        <f t="shared" si="132"/>
        <v>0</v>
      </c>
      <c r="Q252" s="10"/>
      <c r="R252" s="139"/>
      <c r="S252" s="2"/>
      <c r="T252" s="2"/>
      <c r="U252" s="2"/>
      <c r="V252" s="2"/>
      <c r="W252" s="2"/>
      <c r="X252" s="2"/>
    </row>
    <row r="253" spans="1:24" ht="56.25" x14ac:dyDescent="0.2">
      <c r="A253" s="85" t="s">
        <v>2</v>
      </c>
      <c r="B253" s="73">
        <v>502</v>
      </c>
      <c r="C253" s="86">
        <v>5</v>
      </c>
      <c r="D253" s="86">
        <v>3</v>
      </c>
      <c r="E253" s="113" t="s">
        <v>27</v>
      </c>
      <c r="F253" s="105" t="s">
        <v>15</v>
      </c>
      <c r="G253" s="105" t="s">
        <v>1</v>
      </c>
      <c r="H253" s="106" t="s">
        <v>115</v>
      </c>
      <c r="I253" s="40">
        <v>240</v>
      </c>
      <c r="J253" s="87"/>
      <c r="K253" s="41">
        <v>300000</v>
      </c>
      <c r="L253" s="41"/>
      <c r="M253" s="41">
        <v>0</v>
      </c>
      <c r="N253" s="75">
        <f t="shared" si="113"/>
        <v>0</v>
      </c>
      <c r="O253" s="41">
        <f>M253</f>
        <v>0</v>
      </c>
      <c r="P253" s="75">
        <f t="shared" si="132"/>
        <v>0</v>
      </c>
      <c r="Q253" s="10"/>
      <c r="R253" s="139"/>
      <c r="S253" s="2"/>
      <c r="T253" s="2"/>
      <c r="U253" s="2"/>
      <c r="V253" s="2"/>
      <c r="W253" s="2"/>
      <c r="X253" s="2"/>
    </row>
    <row r="254" spans="1:24" ht="37.5" x14ac:dyDescent="0.2">
      <c r="A254" s="90" t="s">
        <v>210</v>
      </c>
      <c r="B254" s="73">
        <v>502</v>
      </c>
      <c r="C254" s="86">
        <v>5</v>
      </c>
      <c r="D254" s="86">
        <v>3</v>
      </c>
      <c r="E254" s="113" t="s">
        <v>27</v>
      </c>
      <c r="F254" s="105" t="s">
        <v>15</v>
      </c>
      <c r="G254" s="105" t="s">
        <v>1</v>
      </c>
      <c r="H254" s="106" t="s">
        <v>201</v>
      </c>
      <c r="I254" s="40"/>
      <c r="J254" s="87"/>
      <c r="K254" s="41">
        <f>K255</f>
        <v>523000</v>
      </c>
      <c r="L254" s="41">
        <f t="shared" ref="L254:L255" si="134">L255</f>
        <v>0</v>
      </c>
      <c r="M254" s="41">
        <f t="shared" ref="M254:O255" si="135">M255</f>
        <v>37105.39</v>
      </c>
      <c r="N254" s="75">
        <f t="shared" si="113"/>
        <v>7.094720841300191</v>
      </c>
      <c r="O254" s="41">
        <f t="shared" si="135"/>
        <v>37105.39</v>
      </c>
      <c r="P254" s="75">
        <f t="shared" si="132"/>
        <v>7.094720841300191</v>
      </c>
      <c r="Q254" s="10"/>
      <c r="R254" s="82"/>
      <c r="S254" s="2"/>
      <c r="T254" s="2"/>
      <c r="U254" s="2"/>
      <c r="V254" s="2"/>
      <c r="W254" s="2"/>
      <c r="X254" s="2"/>
    </row>
    <row r="255" spans="1:24" ht="37.5" x14ac:dyDescent="0.2">
      <c r="A255" s="90" t="s">
        <v>309</v>
      </c>
      <c r="B255" s="73">
        <v>502</v>
      </c>
      <c r="C255" s="86">
        <v>5</v>
      </c>
      <c r="D255" s="86">
        <v>3</v>
      </c>
      <c r="E255" s="113" t="s">
        <v>27</v>
      </c>
      <c r="F255" s="105" t="s">
        <v>15</v>
      </c>
      <c r="G255" s="105" t="s">
        <v>1</v>
      </c>
      <c r="H255" s="106" t="s">
        <v>201</v>
      </c>
      <c r="I255" s="40">
        <v>200</v>
      </c>
      <c r="J255" s="87"/>
      <c r="K255" s="41">
        <f>K256</f>
        <v>523000</v>
      </c>
      <c r="L255" s="41">
        <f t="shared" si="134"/>
        <v>0</v>
      </c>
      <c r="M255" s="41">
        <f t="shared" si="135"/>
        <v>37105.39</v>
      </c>
      <c r="N255" s="75">
        <f t="shared" ref="N255:N317" si="136">M255/K255*100</f>
        <v>7.094720841300191</v>
      </c>
      <c r="O255" s="41">
        <f t="shared" si="135"/>
        <v>37105.39</v>
      </c>
      <c r="P255" s="75">
        <f t="shared" si="132"/>
        <v>7.094720841300191</v>
      </c>
      <c r="Q255" s="10"/>
      <c r="R255" s="82"/>
      <c r="S255" s="2"/>
      <c r="T255" s="2"/>
      <c r="U255" s="2"/>
      <c r="V255" s="2"/>
      <c r="W255" s="2"/>
      <c r="X255" s="2"/>
    </row>
    <row r="256" spans="1:24" ht="56.25" x14ac:dyDescent="0.2">
      <c r="A256" s="85" t="s">
        <v>2</v>
      </c>
      <c r="B256" s="73">
        <v>502</v>
      </c>
      <c r="C256" s="86">
        <v>5</v>
      </c>
      <c r="D256" s="86">
        <v>3</v>
      </c>
      <c r="E256" s="113" t="s">
        <v>27</v>
      </c>
      <c r="F256" s="105" t="s">
        <v>15</v>
      </c>
      <c r="G256" s="105" t="s">
        <v>1</v>
      </c>
      <c r="H256" s="106" t="s">
        <v>201</v>
      </c>
      <c r="I256" s="40">
        <v>240</v>
      </c>
      <c r="J256" s="87"/>
      <c r="K256" s="41">
        <v>523000</v>
      </c>
      <c r="L256" s="84"/>
      <c r="M256" s="41">
        <v>37105.39</v>
      </c>
      <c r="N256" s="75">
        <f t="shared" si="136"/>
        <v>7.094720841300191</v>
      </c>
      <c r="O256" s="41">
        <f>M256</f>
        <v>37105.39</v>
      </c>
      <c r="P256" s="75">
        <f t="shared" si="132"/>
        <v>7.094720841300191</v>
      </c>
      <c r="Q256" s="10"/>
      <c r="R256" s="82"/>
      <c r="S256" s="2"/>
      <c r="T256" s="2"/>
      <c r="U256" s="2"/>
      <c r="V256" s="2"/>
      <c r="W256" s="2"/>
      <c r="X256" s="2"/>
    </row>
    <row r="257" spans="1:24" ht="37.5" x14ac:dyDescent="0.2">
      <c r="A257" s="90" t="s">
        <v>211</v>
      </c>
      <c r="B257" s="73">
        <v>502</v>
      </c>
      <c r="C257" s="86">
        <v>5</v>
      </c>
      <c r="D257" s="86">
        <v>3</v>
      </c>
      <c r="E257" s="113" t="s">
        <v>27</v>
      </c>
      <c r="F257" s="105" t="s">
        <v>15</v>
      </c>
      <c r="G257" s="105" t="s">
        <v>1</v>
      </c>
      <c r="H257" s="106" t="s">
        <v>139</v>
      </c>
      <c r="I257" s="40"/>
      <c r="J257" s="87"/>
      <c r="K257" s="41">
        <f>K258</f>
        <v>300000</v>
      </c>
      <c r="L257" s="41">
        <f t="shared" ref="L257:L258" si="137">L258</f>
        <v>0</v>
      </c>
      <c r="M257" s="41">
        <f t="shared" ref="M257:O258" si="138">M258</f>
        <v>0</v>
      </c>
      <c r="N257" s="75">
        <f t="shared" si="136"/>
        <v>0</v>
      </c>
      <c r="O257" s="41">
        <f t="shared" si="138"/>
        <v>0</v>
      </c>
      <c r="P257" s="75">
        <f t="shared" si="132"/>
        <v>0</v>
      </c>
      <c r="Q257" s="10"/>
      <c r="R257" s="82"/>
      <c r="S257" s="2"/>
      <c r="T257" s="2"/>
      <c r="U257" s="2"/>
      <c r="V257" s="2"/>
      <c r="W257" s="2"/>
      <c r="X257" s="2"/>
    </row>
    <row r="258" spans="1:24" ht="37.5" x14ac:dyDescent="0.2">
      <c r="A258" s="90" t="s">
        <v>309</v>
      </c>
      <c r="B258" s="73">
        <v>502</v>
      </c>
      <c r="C258" s="86">
        <v>5</v>
      </c>
      <c r="D258" s="86">
        <v>3</v>
      </c>
      <c r="E258" s="113" t="s">
        <v>27</v>
      </c>
      <c r="F258" s="105" t="s">
        <v>15</v>
      </c>
      <c r="G258" s="105" t="s">
        <v>1</v>
      </c>
      <c r="H258" s="106" t="s">
        <v>139</v>
      </c>
      <c r="I258" s="40">
        <v>200</v>
      </c>
      <c r="J258" s="87"/>
      <c r="K258" s="41">
        <f>K259</f>
        <v>300000</v>
      </c>
      <c r="L258" s="41">
        <f t="shared" si="137"/>
        <v>0</v>
      </c>
      <c r="M258" s="41">
        <f t="shared" si="138"/>
        <v>0</v>
      </c>
      <c r="N258" s="75">
        <f t="shared" si="136"/>
        <v>0</v>
      </c>
      <c r="O258" s="41">
        <f t="shared" si="138"/>
        <v>0</v>
      </c>
      <c r="P258" s="75">
        <f t="shared" si="132"/>
        <v>0</v>
      </c>
      <c r="Q258" s="10"/>
      <c r="R258" s="82"/>
      <c r="S258" s="2"/>
      <c r="T258" s="2"/>
      <c r="U258" s="2"/>
      <c r="V258" s="2"/>
      <c r="W258" s="2"/>
      <c r="X258" s="2"/>
    </row>
    <row r="259" spans="1:24" ht="56.25" x14ac:dyDescent="0.2">
      <c r="A259" s="85" t="s">
        <v>2</v>
      </c>
      <c r="B259" s="73">
        <v>502</v>
      </c>
      <c r="C259" s="86">
        <v>5</v>
      </c>
      <c r="D259" s="86">
        <v>3</v>
      </c>
      <c r="E259" s="113" t="s">
        <v>27</v>
      </c>
      <c r="F259" s="105" t="s">
        <v>15</v>
      </c>
      <c r="G259" s="105" t="s">
        <v>1</v>
      </c>
      <c r="H259" s="106" t="s">
        <v>139</v>
      </c>
      <c r="I259" s="40">
        <v>240</v>
      </c>
      <c r="J259" s="87"/>
      <c r="K259" s="41">
        <v>300000</v>
      </c>
      <c r="L259" s="84"/>
      <c r="M259" s="41">
        <v>0</v>
      </c>
      <c r="N259" s="75">
        <f t="shared" si="136"/>
        <v>0</v>
      </c>
      <c r="O259" s="41">
        <f>M259</f>
        <v>0</v>
      </c>
      <c r="P259" s="75">
        <f t="shared" si="132"/>
        <v>0</v>
      </c>
      <c r="Q259" s="10"/>
      <c r="R259" s="82"/>
      <c r="S259" s="2"/>
      <c r="T259" s="2"/>
      <c r="U259" s="2"/>
      <c r="V259" s="2"/>
      <c r="W259" s="2"/>
      <c r="X259" s="2"/>
    </row>
    <row r="260" spans="1:24" ht="56.25" x14ac:dyDescent="0.2">
      <c r="A260" s="90" t="s">
        <v>327</v>
      </c>
      <c r="B260" s="73">
        <v>502</v>
      </c>
      <c r="C260" s="86">
        <v>5</v>
      </c>
      <c r="D260" s="86">
        <v>3</v>
      </c>
      <c r="E260" s="113" t="s">
        <v>27</v>
      </c>
      <c r="F260" s="105" t="s">
        <v>326</v>
      </c>
      <c r="G260" s="105" t="s">
        <v>203</v>
      </c>
      <c r="H260" s="106" t="s">
        <v>114</v>
      </c>
      <c r="I260" s="40"/>
      <c r="J260" s="87"/>
      <c r="K260" s="41">
        <f>K261</f>
        <v>100000</v>
      </c>
      <c r="L260" s="41">
        <f t="shared" ref="L260:O263" si="139">L261</f>
        <v>0</v>
      </c>
      <c r="M260" s="41">
        <f t="shared" si="139"/>
        <v>0</v>
      </c>
      <c r="N260" s="75">
        <f t="shared" si="136"/>
        <v>0</v>
      </c>
      <c r="O260" s="41">
        <f t="shared" si="139"/>
        <v>0</v>
      </c>
      <c r="P260" s="75">
        <f t="shared" si="132"/>
        <v>0</v>
      </c>
      <c r="Q260" s="10"/>
      <c r="R260" s="139"/>
      <c r="S260" s="2"/>
      <c r="T260" s="2"/>
      <c r="U260" s="2"/>
      <c r="V260" s="2"/>
      <c r="W260" s="2"/>
      <c r="X260" s="2"/>
    </row>
    <row r="261" spans="1:24" ht="56.25" x14ac:dyDescent="0.2">
      <c r="A261" s="90" t="s">
        <v>328</v>
      </c>
      <c r="B261" s="73">
        <v>502</v>
      </c>
      <c r="C261" s="86">
        <v>5</v>
      </c>
      <c r="D261" s="86">
        <v>3</v>
      </c>
      <c r="E261" s="113" t="s">
        <v>27</v>
      </c>
      <c r="F261" s="105" t="s">
        <v>326</v>
      </c>
      <c r="G261" s="105" t="s">
        <v>1</v>
      </c>
      <c r="H261" s="106" t="s">
        <v>114</v>
      </c>
      <c r="I261" s="40"/>
      <c r="J261" s="87"/>
      <c r="K261" s="41">
        <f>K262</f>
        <v>100000</v>
      </c>
      <c r="L261" s="41">
        <f t="shared" si="139"/>
        <v>0</v>
      </c>
      <c r="M261" s="41">
        <f t="shared" si="139"/>
        <v>0</v>
      </c>
      <c r="N261" s="75">
        <f t="shared" si="136"/>
        <v>0</v>
      </c>
      <c r="O261" s="41">
        <f t="shared" si="139"/>
        <v>0</v>
      </c>
      <c r="P261" s="75">
        <f t="shared" si="132"/>
        <v>0</v>
      </c>
      <c r="Q261" s="10"/>
      <c r="R261" s="139"/>
      <c r="S261" s="2"/>
      <c r="T261" s="2"/>
      <c r="U261" s="2"/>
      <c r="V261" s="2"/>
      <c r="W261" s="2"/>
      <c r="X261" s="2"/>
    </row>
    <row r="262" spans="1:24" ht="37.5" x14ac:dyDescent="0.2">
      <c r="A262" s="90" t="s">
        <v>332</v>
      </c>
      <c r="B262" s="73">
        <v>502</v>
      </c>
      <c r="C262" s="86">
        <v>5</v>
      </c>
      <c r="D262" s="86">
        <v>3</v>
      </c>
      <c r="E262" s="113" t="s">
        <v>27</v>
      </c>
      <c r="F262" s="105" t="s">
        <v>326</v>
      </c>
      <c r="G262" s="105" t="s">
        <v>1</v>
      </c>
      <c r="H262" s="106" t="s">
        <v>115</v>
      </c>
      <c r="I262" s="40"/>
      <c r="J262" s="87"/>
      <c r="K262" s="41">
        <f>K263</f>
        <v>100000</v>
      </c>
      <c r="L262" s="41">
        <f t="shared" si="139"/>
        <v>0</v>
      </c>
      <c r="M262" s="41">
        <f t="shared" si="139"/>
        <v>0</v>
      </c>
      <c r="N262" s="75">
        <f t="shared" si="136"/>
        <v>0</v>
      </c>
      <c r="O262" s="41">
        <f t="shared" si="139"/>
        <v>0</v>
      </c>
      <c r="P262" s="75">
        <f t="shared" si="132"/>
        <v>0</v>
      </c>
      <c r="Q262" s="10"/>
      <c r="R262" s="139"/>
      <c r="S262" s="2"/>
      <c r="T262" s="2"/>
      <c r="U262" s="2"/>
      <c r="V262" s="2"/>
      <c r="W262" s="2"/>
      <c r="X262" s="2"/>
    </row>
    <row r="263" spans="1:24" ht="37.5" x14ac:dyDescent="0.2">
      <c r="A263" s="90" t="s">
        <v>309</v>
      </c>
      <c r="B263" s="73">
        <v>502</v>
      </c>
      <c r="C263" s="86">
        <v>5</v>
      </c>
      <c r="D263" s="86">
        <v>3</v>
      </c>
      <c r="E263" s="113" t="s">
        <v>27</v>
      </c>
      <c r="F263" s="105" t="s">
        <v>326</v>
      </c>
      <c r="G263" s="105" t="s">
        <v>1</v>
      </c>
      <c r="H263" s="106" t="s">
        <v>115</v>
      </c>
      <c r="I263" s="40">
        <v>200</v>
      </c>
      <c r="J263" s="87"/>
      <c r="K263" s="41">
        <f>K264</f>
        <v>100000</v>
      </c>
      <c r="L263" s="41">
        <f t="shared" si="139"/>
        <v>0</v>
      </c>
      <c r="M263" s="41">
        <f t="shared" si="139"/>
        <v>0</v>
      </c>
      <c r="N263" s="75">
        <f t="shared" si="136"/>
        <v>0</v>
      </c>
      <c r="O263" s="41">
        <f t="shared" si="139"/>
        <v>0</v>
      </c>
      <c r="P263" s="75">
        <f t="shared" si="132"/>
        <v>0</v>
      </c>
      <c r="Q263" s="10"/>
      <c r="R263" s="139"/>
      <c r="S263" s="2"/>
      <c r="T263" s="2"/>
      <c r="U263" s="2"/>
      <c r="V263" s="2"/>
      <c r="W263" s="2"/>
      <c r="X263" s="2"/>
    </row>
    <row r="264" spans="1:24" ht="56.25" x14ac:dyDescent="0.2">
      <c r="A264" s="85" t="s">
        <v>2</v>
      </c>
      <c r="B264" s="73">
        <v>502</v>
      </c>
      <c r="C264" s="86">
        <v>5</v>
      </c>
      <c r="D264" s="86">
        <v>3</v>
      </c>
      <c r="E264" s="113" t="s">
        <v>27</v>
      </c>
      <c r="F264" s="105" t="s">
        <v>326</v>
      </c>
      <c r="G264" s="105" t="s">
        <v>1</v>
      </c>
      <c r="H264" s="106" t="s">
        <v>115</v>
      </c>
      <c r="I264" s="40">
        <v>240</v>
      </c>
      <c r="J264" s="87"/>
      <c r="K264" s="41">
        <v>100000</v>
      </c>
      <c r="L264" s="139"/>
      <c r="M264" s="41">
        <v>0</v>
      </c>
      <c r="N264" s="75">
        <f t="shared" si="136"/>
        <v>0</v>
      </c>
      <c r="O264" s="41">
        <f>M264</f>
        <v>0</v>
      </c>
      <c r="P264" s="75">
        <f t="shared" si="132"/>
        <v>0</v>
      </c>
      <c r="Q264" s="10"/>
      <c r="R264" s="139"/>
      <c r="S264" s="2"/>
      <c r="T264" s="2"/>
      <c r="U264" s="2"/>
      <c r="V264" s="2"/>
      <c r="W264" s="2"/>
      <c r="X264" s="2"/>
    </row>
    <row r="265" spans="1:24" ht="18.75" x14ac:dyDescent="0.2">
      <c r="A265" s="85" t="s">
        <v>24</v>
      </c>
      <c r="B265" s="73">
        <v>502</v>
      </c>
      <c r="C265" s="88">
        <v>7</v>
      </c>
      <c r="D265" s="88">
        <v>0</v>
      </c>
      <c r="E265" s="115"/>
      <c r="F265" s="111"/>
      <c r="G265" s="111"/>
      <c r="H265" s="116"/>
      <c r="I265" s="76"/>
      <c r="J265" s="89"/>
      <c r="K265" s="35">
        <f>K266+K273</f>
        <v>4249719.45</v>
      </c>
      <c r="L265" s="35">
        <f t="shared" ref="L265:M265" si="140">L266+L273</f>
        <v>0</v>
      </c>
      <c r="M265" s="35">
        <f t="shared" si="140"/>
        <v>1125143.7000000002</v>
      </c>
      <c r="N265" s="75">
        <f t="shared" si="136"/>
        <v>26.475717120573695</v>
      </c>
      <c r="O265" s="35">
        <f t="shared" ref="O265" si="141">O266+O273</f>
        <v>1125143.7000000002</v>
      </c>
      <c r="P265" s="75">
        <f t="shared" si="132"/>
        <v>26.475717120573695</v>
      </c>
      <c r="Q265" s="10"/>
      <c r="R265" s="67"/>
      <c r="S265" s="2"/>
      <c r="T265" s="2"/>
      <c r="U265" s="2"/>
      <c r="V265" s="2"/>
      <c r="W265" s="2"/>
      <c r="X265" s="2"/>
    </row>
    <row r="266" spans="1:24" ht="37.5" x14ac:dyDescent="0.2">
      <c r="A266" s="85" t="s">
        <v>106</v>
      </c>
      <c r="B266" s="73">
        <v>502</v>
      </c>
      <c r="C266" s="86">
        <v>7</v>
      </c>
      <c r="D266" s="86">
        <v>5</v>
      </c>
      <c r="E266" s="113"/>
      <c r="F266" s="105"/>
      <c r="G266" s="105"/>
      <c r="H266" s="106"/>
      <c r="I266" s="52"/>
      <c r="J266" s="87"/>
      <c r="K266" s="12">
        <f t="shared" ref="K266:K271" si="142">K267</f>
        <v>50000</v>
      </c>
      <c r="L266" s="12">
        <f t="shared" ref="L266:O267" si="143">L267</f>
        <v>0</v>
      </c>
      <c r="M266" s="12">
        <f t="shared" si="143"/>
        <v>0</v>
      </c>
      <c r="N266" s="75">
        <f t="shared" si="136"/>
        <v>0</v>
      </c>
      <c r="O266" s="12">
        <f t="shared" si="143"/>
        <v>0</v>
      </c>
      <c r="P266" s="75">
        <f t="shared" si="132"/>
        <v>0</v>
      </c>
      <c r="Q266" s="10"/>
      <c r="R266" s="67"/>
      <c r="S266" s="2"/>
      <c r="T266" s="2"/>
      <c r="U266" s="2"/>
      <c r="V266" s="2"/>
      <c r="W266" s="2"/>
      <c r="X266" s="2"/>
    </row>
    <row r="267" spans="1:24" ht="70.5" customHeight="1" x14ac:dyDescent="0.2">
      <c r="A267" s="90" t="s">
        <v>216</v>
      </c>
      <c r="B267" s="73">
        <v>502</v>
      </c>
      <c r="C267" s="86">
        <v>7</v>
      </c>
      <c r="D267" s="86">
        <v>5</v>
      </c>
      <c r="E267" s="107" t="s">
        <v>27</v>
      </c>
      <c r="F267" s="105" t="s">
        <v>204</v>
      </c>
      <c r="G267" s="105" t="s">
        <v>203</v>
      </c>
      <c r="H267" s="106" t="s">
        <v>114</v>
      </c>
      <c r="I267" s="40"/>
      <c r="J267" s="87"/>
      <c r="K267" s="12">
        <f t="shared" si="142"/>
        <v>50000</v>
      </c>
      <c r="L267" s="12">
        <f t="shared" si="143"/>
        <v>0</v>
      </c>
      <c r="M267" s="12">
        <f t="shared" si="143"/>
        <v>0</v>
      </c>
      <c r="N267" s="75">
        <f t="shared" si="136"/>
        <v>0</v>
      </c>
      <c r="O267" s="12">
        <f t="shared" si="143"/>
        <v>0</v>
      </c>
      <c r="P267" s="75">
        <f t="shared" si="132"/>
        <v>0</v>
      </c>
      <c r="Q267" s="10"/>
      <c r="R267" s="67"/>
      <c r="S267" s="2"/>
      <c r="T267" s="2"/>
      <c r="U267" s="2"/>
      <c r="V267" s="2"/>
      <c r="W267" s="2"/>
      <c r="X267" s="2"/>
    </row>
    <row r="268" spans="1:24" ht="112.5" x14ac:dyDescent="0.2">
      <c r="A268" s="90" t="s">
        <v>172</v>
      </c>
      <c r="B268" s="73">
        <v>502</v>
      </c>
      <c r="C268" s="86">
        <v>7</v>
      </c>
      <c r="D268" s="86">
        <v>5</v>
      </c>
      <c r="E268" s="107" t="s">
        <v>27</v>
      </c>
      <c r="F268" s="120" t="s">
        <v>26</v>
      </c>
      <c r="G268" s="105" t="s">
        <v>203</v>
      </c>
      <c r="H268" s="106" t="s">
        <v>114</v>
      </c>
      <c r="I268" s="40"/>
      <c r="J268" s="87"/>
      <c r="K268" s="12">
        <f t="shared" si="142"/>
        <v>50000</v>
      </c>
      <c r="L268" s="12">
        <f t="shared" ref="L268:O271" si="144">L269</f>
        <v>0</v>
      </c>
      <c r="M268" s="12">
        <f t="shared" si="144"/>
        <v>0</v>
      </c>
      <c r="N268" s="75">
        <f t="shared" si="136"/>
        <v>0</v>
      </c>
      <c r="O268" s="12">
        <f t="shared" si="144"/>
        <v>0</v>
      </c>
      <c r="P268" s="75">
        <f t="shared" si="132"/>
        <v>0</v>
      </c>
      <c r="Q268" s="10"/>
      <c r="R268" s="67"/>
      <c r="S268" s="2"/>
      <c r="T268" s="2"/>
      <c r="U268" s="2"/>
      <c r="V268" s="2"/>
      <c r="W268" s="2"/>
      <c r="X268" s="2"/>
    </row>
    <row r="269" spans="1:24" ht="52.5" customHeight="1" x14ac:dyDescent="0.2">
      <c r="A269" s="90" t="s">
        <v>244</v>
      </c>
      <c r="B269" s="73">
        <v>502</v>
      </c>
      <c r="C269" s="86">
        <v>7</v>
      </c>
      <c r="D269" s="86">
        <v>5</v>
      </c>
      <c r="E269" s="107" t="s">
        <v>27</v>
      </c>
      <c r="F269" s="120" t="s">
        <v>26</v>
      </c>
      <c r="G269" s="105" t="s">
        <v>1</v>
      </c>
      <c r="H269" s="106" t="s">
        <v>114</v>
      </c>
      <c r="I269" s="40" t="s">
        <v>3</v>
      </c>
      <c r="J269" s="87"/>
      <c r="K269" s="12">
        <f t="shared" si="142"/>
        <v>50000</v>
      </c>
      <c r="L269" s="12">
        <f t="shared" si="144"/>
        <v>0</v>
      </c>
      <c r="M269" s="12">
        <f t="shared" si="144"/>
        <v>0</v>
      </c>
      <c r="N269" s="75">
        <f t="shared" si="136"/>
        <v>0</v>
      </c>
      <c r="O269" s="12">
        <f t="shared" si="144"/>
        <v>0</v>
      </c>
      <c r="P269" s="75">
        <f t="shared" si="132"/>
        <v>0</v>
      </c>
      <c r="Q269" s="10"/>
      <c r="R269" s="78"/>
      <c r="S269" s="2"/>
      <c r="T269" s="2"/>
      <c r="U269" s="2"/>
      <c r="V269" s="2"/>
      <c r="W269" s="2"/>
      <c r="X269" s="2"/>
    </row>
    <row r="270" spans="1:24" ht="37.5" x14ac:dyDescent="0.2">
      <c r="A270" s="90" t="s">
        <v>134</v>
      </c>
      <c r="B270" s="73">
        <v>502</v>
      </c>
      <c r="C270" s="86">
        <v>7</v>
      </c>
      <c r="D270" s="86">
        <v>5</v>
      </c>
      <c r="E270" s="107" t="s">
        <v>27</v>
      </c>
      <c r="F270" s="120" t="s">
        <v>26</v>
      </c>
      <c r="G270" s="105" t="s">
        <v>1</v>
      </c>
      <c r="H270" s="106" t="s">
        <v>129</v>
      </c>
      <c r="I270" s="40"/>
      <c r="J270" s="87"/>
      <c r="K270" s="12">
        <f t="shared" si="142"/>
        <v>50000</v>
      </c>
      <c r="L270" s="12">
        <f t="shared" si="144"/>
        <v>0</v>
      </c>
      <c r="M270" s="12">
        <f t="shared" si="144"/>
        <v>0</v>
      </c>
      <c r="N270" s="75">
        <f t="shared" si="136"/>
        <v>0</v>
      </c>
      <c r="O270" s="12">
        <f t="shared" si="144"/>
        <v>0</v>
      </c>
      <c r="P270" s="75">
        <f t="shared" si="132"/>
        <v>0</v>
      </c>
      <c r="Q270" s="10"/>
      <c r="R270" s="78"/>
      <c r="S270" s="2"/>
      <c r="T270" s="2"/>
      <c r="U270" s="2"/>
      <c r="V270" s="2"/>
      <c r="W270" s="2"/>
      <c r="X270" s="2"/>
    </row>
    <row r="271" spans="1:24" ht="37.5" x14ac:dyDescent="0.2">
      <c r="A271" s="90" t="s">
        <v>309</v>
      </c>
      <c r="B271" s="73">
        <v>502</v>
      </c>
      <c r="C271" s="86">
        <v>7</v>
      </c>
      <c r="D271" s="86">
        <v>5</v>
      </c>
      <c r="E271" s="107" t="s">
        <v>27</v>
      </c>
      <c r="F271" s="120" t="s">
        <v>26</v>
      </c>
      <c r="G271" s="105" t="s">
        <v>1</v>
      </c>
      <c r="H271" s="106" t="s">
        <v>129</v>
      </c>
      <c r="I271" s="40">
        <v>200</v>
      </c>
      <c r="J271" s="87"/>
      <c r="K271" s="12">
        <f t="shared" si="142"/>
        <v>50000</v>
      </c>
      <c r="L271" s="12">
        <f t="shared" si="144"/>
        <v>0</v>
      </c>
      <c r="M271" s="12">
        <f t="shared" si="144"/>
        <v>0</v>
      </c>
      <c r="N271" s="75">
        <f t="shared" si="136"/>
        <v>0</v>
      </c>
      <c r="O271" s="12">
        <f t="shared" si="144"/>
        <v>0</v>
      </c>
      <c r="P271" s="75">
        <f t="shared" si="132"/>
        <v>0</v>
      </c>
      <c r="Q271" s="10"/>
      <c r="R271" s="78"/>
      <c r="S271" s="2"/>
      <c r="T271" s="2"/>
      <c r="U271" s="2"/>
      <c r="V271" s="2"/>
      <c r="W271" s="2"/>
      <c r="X271" s="2"/>
    </row>
    <row r="272" spans="1:24" ht="56.25" x14ac:dyDescent="0.2">
      <c r="A272" s="85" t="s">
        <v>2</v>
      </c>
      <c r="B272" s="73">
        <v>502</v>
      </c>
      <c r="C272" s="86">
        <v>7</v>
      </c>
      <c r="D272" s="86">
        <v>5</v>
      </c>
      <c r="E272" s="107" t="s">
        <v>27</v>
      </c>
      <c r="F272" s="120" t="s">
        <v>26</v>
      </c>
      <c r="G272" s="105" t="s">
        <v>1</v>
      </c>
      <c r="H272" s="106" t="s">
        <v>129</v>
      </c>
      <c r="I272" s="40">
        <v>240</v>
      </c>
      <c r="J272" s="87"/>
      <c r="K272" s="41">
        <v>50000</v>
      </c>
      <c r="L272" s="84"/>
      <c r="M272" s="41">
        <v>0</v>
      </c>
      <c r="N272" s="75">
        <f t="shared" si="136"/>
        <v>0</v>
      </c>
      <c r="O272" s="41">
        <f>M272</f>
        <v>0</v>
      </c>
      <c r="P272" s="75">
        <f t="shared" si="132"/>
        <v>0</v>
      </c>
      <c r="Q272" s="10"/>
      <c r="R272" s="72"/>
      <c r="S272" s="2"/>
      <c r="T272" s="2"/>
      <c r="U272" s="2"/>
      <c r="V272" s="2"/>
      <c r="W272" s="2"/>
      <c r="X272" s="2"/>
    </row>
    <row r="273" spans="1:24" ht="18.75" x14ac:dyDescent="0.2">
      <c r="A273" s="90" t="s">
        <v>183</v>
      </c>
      <c r="B273" s="73">
        <v>502</v>
      </c>
      <c r="C273" s="88">
        <v>7</v>
      </c>
      <c r="D273" s="88">
        <v>7</v>
      </c>
      <c r="E273" s="115"/>
      <c r="F273" s="111"/>
      <c r="G273" s="111"/>
      <c r="H273" s="116"/>
      <c r="I273" s="76"/>
      <c r="J273" s="89"/>
      <c r="K273" s="35">
        <f>K274</f>
        <v>4199719.45</v>
      </c>
      <c r="L273" s="35">
        <f t="shared" ref="L273:O273" si="145">L274</f>
        <v>0</v>
      </c>
      <c r="M273" s="35">
        <f t="shared" si="145"/>
        <v>1125143.7000000002</v>
      </c>
      <c r="N273" s="75">
        <f t="shared" si="136"/>
        <v>26.790925284306795</v>
      </c>
      <c r="O273" s="35">
        <f t="shared" si="145"/>
        <v>1125143.7000000002</v>
      </c>
      <c r="P273" s="75">
        <f t="shared" si="132"/>
        <v>26.790925284306795</v>
      </c>
      <c r="Q273" s="10"/>
      <c r="R273" s="72"/>
      <c r="S273" s="2"/>
      <c r="T273" s="2"/>
      <c r="U273" s="2"/>
      <c r="V273" s="2"/>
      <c r="W273" s="2"/>
      <c r="X273" s="2"/>
    </row>
    <row r="274" spans="1:24" ht="71.25" customHeight="1" x14ac:dyDescent="0.2">
      <c r="A274" s="90" t="s">
        <v>221</v>
      </c>
      <c r="B274" s="73">
        <v>502</v>
      </c>
      <c r="C274" s="86">
        <v>7</v>
      </c>
      <c r="D274" s="86">
        <v>7</v>
      </c>
      <c r="E274" s="107" t="s">
        <v>1</v>
      </c>
      <c r="F274" s="105" t="s">
        <v>204</v>
      </c>
      <c r="G274" s="105" t="s">
        <v>203</v>
      </c>
      <c r="H274" s="106" t="s">
        <v>114</v>
      </c>
      <c r="I274" s="40"/>
      <c r="J274" s="87"/>
      <c r="K274" s="12">
        <f>K275+K308+K313+K325</f>
        <v>4199719.45</v>
      </c>
      <c r="L274" s="12">
        <f>L275+L308+L313+L325</f>
        <v>0</v>
      </c>
      <c r="M274" s="12">
        <f>M275+M308+M313+M325</f>
        <v>1125143.7000000002</v>
      </c>
      <c r="N274" s="75">
        <f t="shared" si="136"/>
        <v>26.790925284306795</v>
      </c>
      <c r="O274" s="12">
        <f>O275+O308+O313+O325</f>
        <v>1125143.7000000002</v>
      </c>
      <c r="P274" s="75">
        <f t="shared" si="132"/>
        <v>26.790925284306795</v>
      </c>
      <c r="Q274" s="10"/>
      <c r="R274" s="72"/>
      <c r="S274" s="2"/>
      <c r="T274" s="2"/>
      <c r="U274" s="2"/>
      <c r="V274" s="2"/>
      <c r="W274" s="2"/>
      <c r="X274" s="2"/>
    </row>
    <row r="275" spans="1:24" ht="75" x14ac:dyDescent="0.2">
      <c r="A275" s="90" t="s">
        <v>222</v>
      </c>
      <c r="B275" s="73">
        <v>502</v>
      </c>
      <c r="C275" s="86">
        <v>7</v>
      </c>
      <c r="D275" s="86">
        <v>7</v>
      </c>
      <c r="E275" s="107" t="s">
        <v>1</v>
      </c>
      <c r="F275" s="120" t="s">
        <v>16</v>
      </c>
      <c r="G275" s="105" t="s">
        <v>203</v>
      </c>
      <c r="H275" s="106" t="s">
        <v>114</v>
      </c>
      <c r="I275" s="40"/>
      <c r="J275" s="87"/>
      <c r="K275" s="12">
        <f>K276+K283+K287+K304</f>
        <v>3904719.45</v>
      </c>
      <c r="L275" s="12">
        <f>L276+L283+L287+L304</f>
        <v>0</v>
      </c>
      <c r="M275" s="12">
        <f>M276+M283+M287+M304</f>
        <v>1035143.7000000001</v>
      </c>
      <c r="N275" s="75">
        <f t="shared" si="136"/>
        <v>26.510065915234961</v>
      </c>
      <c r="O275" s="12">
        <f>O276+O283+O287+O304</f>
        <v>1035143.7000000001</v>
      </c>
      <c r="P275" s="75">
        <f t="shared" si="132"/>
        <v>26.510065915234961</v>
      </c>
      <c r="Q275" s="10"/>
      <c r="R275" s="82"/>
      <c r="S275" s="2"/>
      <c r="T275" s="2"/>
      <c r="U275" s="2"/>
      <c r="V275" s="2"/>
      <c r="W275" s="2"/>
      <c r="X275" s="2"/>
    </row>
    <row r="276" spans="1:24" ht="131.25" x14ac:dyDescent="0.2">
      <c r="A276" s="90" t="s">
        <v>135</v>
      </c>
      <c r="B276" s="73">
        <v>502</v>
      </c>
      <c r="C276" s="86">
        <v>7</v>
      </c>
      <c r="D276" s="86">
        <v>7</v>
      </c>
      <c r="E276" s="107" t="s">
        <v>1</v>
      </c>
      <c r="F276" s="120" t="s">
        <v>16</v>
      </c>
      <c r="G276" s="105" t="s">
        <v>1</v>
      </c>
      <c r="H276" s="106" t="s">
        <v>114</v>
      </c>
      <c r="I276" s="40"/>
      <c r="J276" s="87"/>
      <c r="K276" s="12">
        <f>K277+K280</f>
        <v>55000</v>
      </c>
      <c r="L276" s="12">
        <f t="shared" ref="L276:M276" si="146">L277+L280</f>
        <v>0</v>
      </c>
      <c r="M276" s="12">
        <f t="shared" si="146"/>
        <v>6190</v>
      </c>
      <c r="N276" s="75">
        <f t="shared" si="136"/>
        <v>11.254545454545454</v>
      </c>
      <c r="O276" s="12">
        <f t="shared" ref="O276" si="147">O277+O280</f>
        <v>6190</v>
      </c>
      <c r="P276" s="75">
        <f t="shared" si="132"/>
        <v>11.254545454545454</v>
      </c>
      <c r="Q276" s="10"/>
      <c r="R276" s="82"/>
      <c r="S276" s="2"/>
      <c r="T276" s="2"/>
      <c r="U276" s="2"/>
      <c r="V276" s="2"/>
      <c r="W276" s="2"/>
      <c r="X276" s="2"/>
    </row>
    <row r="277" spans="1:24" ht="72" customHeight="1" x14ac:dyDescent="0.2">
      <c r="A277" s="90" t="s">
        <v>23</v>
      </c>
      <c r="B277" s="73">
        <v>502</v>
      </c>
      <c r="C277" s="86">
        <v>7</v>
      </c>
      <c r="D277" s="86">
        <v>7</v>
      </c>
      <c r="E277" s="113" t="s">
        <v>1</v>
      </c>
      <c r="F277" s="105" t="s">
        <v>16</v>
      </c>
      <c r="G277" s="105" t="s">
        <v>1</v>
      </c>
      <c r="H277" s="106" t="s">
        <v>115</v>
      </c>
      <c r="I277" s="40"/>
      <c r="J277" s="87"/>
      <c r="K277" s="12">
        <f>K278</f>
        <v>30000</v>
      </c>
      <c r="L277" s="12">
        <f t="shared" ref="L277:O278" si="148">L278</f>
        <v>0</v>
      </c>
      <c r="M277" s="12">
        <f t="shared" si="148"/>
        <v>0</v>
      </c>
      <c r="N277" s="75">
        <f t="shared" si="136"/>
        <v>0</v>
      </c>
      <c r="O277" s="12">
        <f t="shared" si="148"/>
        <v>0</v>
      </c>
      <c r="P277" s="75">
        <f t="shared" si="132"/>
        <v>0</v>
      </c>
      <c r="Q277" s="10"/>
      <c r="R277" s="82"/>
      <c r="S277" s="2"/>
      <c r="T277" s="2"/>
      <c r="U277" s="2"/>
      <c r="V277" s="2"/>
      <c r="W277" s="2"/>
      <c r="X277" s="2"/>
    </row>
    <row r="278" spans="1:24" ht="37.5" x14ac:dyDescent="0.2">
      <c r="A278" s="90" t="s">
        <v>309</v>
      </c>
      <c r="B278" s="73">
        <v>502</v>
      </c>
      <c r="C278" s="86">
        <v>7</v>
      </c>
      <c r="D278" s="86">
        <v>7</v>
      </c>
      <c r="E278" s="113" t="s">
        <v>1</v>
      </c>
      <c r="F278" s="105" t="s">
        <v>16</v>
      </c>
      <c r="G278" s="105" t="s">
        <v>1</v>
      </c>
      <c r="H278" s="106" t="s">
        <v>115</v>
      </c>
      <c r="I278" s="40">
        <v>200</v>
      </c>
      <c r="J278" s="87"/>
      <c r="K278" s="12">
        <f>K279</f>
        <v>30000</v>
      </c>
      <c r="L278" s="12">
        <f t="shared" si="148"/>
        <v>0</v>
      </c>
      <c r="M278" s="12">
        <f t="shared" si="148"/>
        <v>0</v>
      </c>
      <c r="N278" s="75">
        <f t="shared" si="136"/>
        <v>0</v>
      </c>
      <c r="O278" s="12">
        <f t="shared" si="148"/>
        <v>0</v>
      </c>
      <c r="P278" s="75">
        <f t="shared" si="132"/>
        <v>0</v>
      </c>
      <c r="Q278" s="10"/>
      <c r="R278" s="82"/>
      <c r="S278" s="2"/>
      <c r="T278" s="2"/>
      <c r="U278" s="2"/>
      <c r="V278" s="2"/>
      <c r="W278" s="2"/>
      <c r="X278" s="2"/>
    </row>
    <row r="279" spans="1:24" ht="56.25" x14ac:dyDescent="0.2">
      <c r="A279" s="85" t="s">
        <v>2</v>
      </c>
      <c r="B279" s="73">
        <v>502</v>
      </c>
      <c r="C279" s="86">
        <v>7</v>
      </c>
      <c r="D279" s="86">
        <v>7</v>
      </c>
      <c r="E279" s="113" t="s">
        <v>1</v>
      </c>
      <c r="F279" s="105" t="s">
        <v>16</v>
      </c>
      <c r="G279" s="105" t="s">
        <v>1</v>
      </c>
      <c r="H279" s="106" t="s">
        <v>115</v>
      </c>
      <c r="I279" s="40">
        <v>240</v>
      </c>
      <c r="J279" s="87"/>
      <c r="K279" s="12">
        <v>30000</v>
      </c>
      <c r="L279" s="12"/>
      <c r="M279" s="12">
        <v>0</v>
      </c>
      <c r="N279" s="75">
        <f t="shared" si="136"/>
        <v>0</v>
      </c>
      <c r="O279" s="12">
        <f>M279</f>
        <v>0</v>
      </c>
      <c r="P279" s="75">
        <f t="shared" si="132"/>
        <v>0</v>
      </c>
      <c r="Q279" s="10"/>
      <c r="R279" s="82"/>
      <c r="S279" s="2"/>
      <c r="T279" s="2"/>
      <c r="U279" s="2"/>
      <c r="V279" s="2"/>
      <c r="W279" s="2"/>
      <c r="X279" s="2"/>
    </row>
    <row r="280" spans="1:24" ht="93.75" x14ac:dyDescent="0.2">
      <c r="A280" s="90" t="s">
        <v>112</v>
      </c>
      <c r="B280" s="73">
        <v>502</v>
      </c>
      <c r="C280" s="86">
        <v>7</v>
      </c>
      <c r="D280" s="86">
        <v>7</v>
      </c>
      <c r="E280" s="113" t="s">
        <v>1</v>
      </c>
      <c r="F280" s="105" t="s">
        <v>16</v>
      </c>
      <c r="G280" s="105" t="s">
        <v>1</v>
      </c>
      <c r="H280" s="106" t="s">
        <v>129</v>
      </c>
      <c r="I280" s="40"/>
      <c r="J280" s="87"/>
      <c r="K280" s="12">
        <f>K281</f>
        <v>25000</v>
      </c>
      <c r="L280" s="12">
        <f t="shared" ref="L280:O281" si="149">L281</f>
        <v>0</v>
      </c>
      <c r="M280" s="12">
        <f t="shared" si="149"/>
        <v>6190</v>
      </c>
      <c r="N280" s="75">
        <f t="shared" si="136"/>
        <v>24.759999999999998</v>
      </c>
      <c r="O280" s="12">
        <f t="shared" si="149"/>
        <v>6190</v>
      </c>
      <c r="P280" s="75">
        <f t="shared" si="132"/>
        <v>24.759999999999998</v>
      </c>
      <c r="Q280" s="10"/>
      <c r="R280" s="82"/>
      <c r="S280" s="2"/>
      <c r="T280" s="2"/>
      <c r="U280" s="2"/>
      <c r="V280" s="2"/>
      <c r="W280" s="2"/>
      <c r="X280" s="2"/>
    </row>
    <row r="281" spans="1:24" ht="37.5" x14ac:dyDescent="0.2">
      <c r="A281" s="90" t="s">
        <v>309</v>
      </c>
      <c r="B281" s="73">
        <v>502</v>
      </c>
      <c r="C281" s="86">
        <v>7</v>
      </c>
      <c r="D281" s="86">
        <v>7</v>
      </c>
      <c r="E281" s="113" t="s">
        <v>1</v>
      </c>
      <c r="F281" s="105" t="s">
        <v>16</v>
      </c>
      <c r="G281" s="105" t="s">
        <v>1</v>
      </c>
      <c r="H281" s="106" t="s">
        <v>129</v>
      </c>
      <c r="I281" s="40">
        <v>200</v>
      </c>
      <c r="J281" s="87"/>
      <c r="K281" s="12">
        <f>K282</f>
        <v>25000</v>
      </c>
      <c r="L281" s="12">
        <f t="shared" si="149"/>
        <v>0</v>
      </c>
      <c r="M281" s="12">
        <f t="shared" si="149"/>
        <v>6190</v>
      </c>
      <c r="N281" s="75">
        <f t="shared" si="136"/>
        <v>24.759999999999998</v>
      </c>
      <c r="O281" s="12">
        <f t="shared" si="149"/>
        <v>6190</v>
      </c>
      <c r="P281" s="75">
        <f t="shared" si="132"/>
        <v>24.759999999999998</v>
      </c>
      <c r="Q281" s="10"/>
      <c r="R281" s="82"/>
      <c r="S281" s="2"/>
      <c r="T281" s="2"/>
      <c r="U281" s="2"/>
      <c r="V281" s="2"/>
      <c r="W281" s="2"/>
      <c r="X281" s="2"/>
    </row>
    <row r="282" spans="1:24" ht="56.25" x14ac:dyDescent="0.2">
      <c r="A282" s="85" t="s">
        <v>2</v>
      </c>
      <c r="B282" s="73">
        <v>502</v>
      </c>
      <c r="C282" s="86">
        <v>7</v>
      </c>
      <c r="D282" s="86">
        <v>7</v>
      </c>
      <c r="E282" s="113" t="s">
        <v>1</v>
      </c>
      <c r="F282" s="105" t="s">
        <v>16</v>
      </c>
      <c r="G282" s="105" t="s">
        <v>1</v>
      </c>
      <c r="H282" s="106" t="s">
        <v>129</v>
      </c>
      <c r="I282" s="40">
        <v>240</v>
      </c>
      <c r="J282" s="87"/>
      <c r="K282" s="12">
        <v>25000</v>
      </c>
      <c r="L282" s="12"/>
      <c r="M282" s="12">
        <v>6190</v>
      </c>
      <c r="N282" s="75">
        <f t="shared" si="136"/>
        <v>24.759999999999998</v>
      </c>
      <c r="O282" s="12">
        <f>M282</f>
        <v>6190</v>
      </c>
      <c r="P282" s="75">
        <f t="shared" si="132"/>
        <v>24.759999999999998</v>
      </c>
      <c r="Q282" s="10"/>
      <c r="R282" s="82"/>
      <c r="S282" s="2"/>
      <c r="T282" s="2"/>
      <c r="U282" s="2"/>
      <c r="V282" s="2"/>
      <c r="W282" s="2"/>
      <c r="X282" s="2"/>
    </row>
    <row r="283" spans="1:24" ht="18.75" x14ac:dyDescent="0.2">
      <c r="A283" s="90" t="s">
        <v>212</v>
      </c>
      <c r="B283" s="73">
        <v>502</v>
      </c>
      <c r="C283" s="88">
        <v>7</v>
      </c>
      <c r="D283" s="88">
        <v>7</v>
      </c>
      <c r="E283" s="115" t="s">
        <v>1</v>
      </c>
      <c r="F283" s="111" t="s">
        <v>16</v>
      </c>
      <c r="G283" s="111" t="s">
        <v>27</v>
      </c>
      <c r="H283" s="116" t="s">
        <v>114</v>
      </c>
      <c r="I283" s="73"/>
      <c r="J283" s="87"/>
      <c r="K283" s="12">
        <f>K284</f>
        <v>25000</v>
      </c>
      <c r="L283" s="12">
        <f t="shared" ref="L283:O283" si="150">L284</f>
        <v>0</v>
      </c>
      <c r="M283" s="12">
        <f t="shared" si="150"/>
        <v>0</v>
      </c>
      <c r="N283" s="75">
        <f t="shared" si="136"/>
        <v>0</v>
      </c>
      <c r="O283" s="12">
        <f t="shared" si="150"/>
        <v>0</v>
      </c>
      <c r="P283" s="75">
        <f t="shared" si="132"/>
        <v>0</v>
      </c>
      <c r="Q283" s="10"/>
      <c r="R283" s="82"/>
      <c r="S283" s="2"/>
      <c r="T283" s="2"/>
      <c r="U283" s="2"/>
      <c r="V283" s="2"/>
      <c r="W283" s="2"/>
      <c r="X283" s="2"/>
    </row>
    <row r="284" spans="1:24" ht="37.5" x14ac:dyDescent="0.2">
      <c r="A284" s="90" t="s">
        <v>213</v>
      </c>
      <c r="B284" s="73">
        <v>502</v>
      </c>
      <c r="C284" s="88">
        <v>7</v>
      </c>
      <c r="D284" s="88">
        <v>7</v>
      </c>
      <c r="E284" s="115" t="s">
        <v>1</v>
      </c>
      <c r="F284" s="111" t="s">
        <v>16</v>
      </c>
      <c r="G284" s="111" t="s">
        <v>27</v>
      </c>
      <c r="H284" s="116" t="s">
        <v>136</v>
      </c>
      <c r="I284" s="73"/>
      <c r="J284" s="89"/>
      <c r="K284" s="35">
        <f>K285</f>
        <v>25000</v>
      </c>
      <c r="L284" s="35">
        <f t="shared" ref="L284:O285" si="151">L285</f>
        <v>0</v>
      </c>
      <c r="M284" s="35">
        <f t="shared" si="151"/>
        <v>0</v>
      </c>
      <c r="N284" s="75">
        <f t="shared" si="136"/>
        <v>0</v>
      </c>
      <c r="O284" s="35">
        <f t="shared" si="151"/>
        <v>0</v>
      </c>
      <c r="P284" s="75">
        <f t="shared" si="132"/>
        <v>0</v>
      </c>
      <c r="Q284" s="10"/>
      <c r="R284" s="9"/>
      <c r="S284" s="2"/>
      <c r="T284" s="2"/>
      <c r="U284" s="2"/>
      <c r="V284" s="2"/>
      <c r="W284" s="2"/>
      <c r="X284" s="2"/>
    </row>
    <row r="285" spans="1:24" ht="37.5" x14ac:dyDescent="0.2">
      <c r="A285" s="90" t="s">
        <v>309</v>
      </c>
      <c r="B285" s="73">
        <v>502</v>
      </c>
      <c r="C285" s="86">
        <v>7</v>
      </c>
      <c r="D285" s="86">
        <v>7</v>
      </c>
      <c r="E285" s="113" t="s">
        <v>1</v>
      </c>
      <c r="F285" s="105" t="s">
        <v>16</v>
      </c>
      <c r="G285" s="105" t="s">
        <v>27</v>
      </c>
      <c r="H285" s="106" t="s">
        <v>136</v>
      </c>
      <c r="I285" s="40">
        <v>200</v>
      </c>
      <c r="J285" s="87"/>
      <c r="K285" s="12">
        <f>K286</f>
        <v>25000</v>
      </c>
      <c r="L285" s="12">
        <f t="shared" si="151"/>
        <v>0</v>
      </c>
      <c r="M285" s="12">
        <f t="shared" si="151"/>
        <v>0</v>
      </c>
      <c r="N285" s="75">
        <f t="shared" si="136"/>
        <v>0</v>
      </c>
      <c r="O285" s="12">
        <f t="shared" si="151"/>
        <v>0</v>
      </c>
      <c r="P285" s="75">
        <f t="shared" si="132"/>
        <v>0</v>
      </c>
      <c r="Q285" s="10"/>
      <c r="R285" s="9"/>
      <c r="S285" s="2"/>
      <c r="T285" s="2"/>
      <c r="U285" s="2"/>
      <c r="V285" s="2"/>
      <c r="W285" s="2"/>
      <c r="X285" s="2"/>
    </row>
    <row r="286" spans="1:24" ht="56.25" x14ac:dyDescent="0.2">
      <c r="A286" s="85" t="s">
        <v>2</v>
      </c>
      <c r="B286" s="73">
        <v>502</v>
      </c>
      <c r="C286" s="86">
        <v>7</v>
      </c>
      <c r="D286" s="86">
        <v>7</v>
      </c>
      <c r="E286" s="113" t="s">
        <v>1</v>
      </c>
      <c r="F286" s="105" t="s">
        <v>16</v>
      </c>
      <c r="G286" s="105" t="s">
        <v>27</v>
      </c>
      <c r="H286" s="106" t="s">
        <v>136</v>
      </c>
      <c r="I286" s="40">
        <v>240</v>
      </c>
      <c r="J286" s="87"/>
      <c r="K286" s="12">
        <v>25000</v>
      </c>
      <c r="L286" s="12"/>
      <c r="M286" s="12">
        <v>0</v>
      </c>
      <c r="N286" s="75">
        <f t="shared" si="136"/>
        <v>0</v>
      </c>
      <c r="O286" s="12">
        <f>M286</f>
        <v>0</v>
      </c>
      <c r="P286" s="75">
        <f t="shared" si="132"/>
        <v>0</v>
      </c>
      <c r="Q286" s="10"/>
      <c r="R286" s="32"/>
      <c r="S286" s="2"/>
      <c r="T286" s="2"/>
      <c r="U286" s="2"/>
      <c r="V286" s="2"/>
      <c r="W286" s="2"/>
      <c r="X286" s="2"/>
    </row>
    <row r="287" spans="1:24" ht="75" x14ac:dyDescent="0.2">
      <c r="A287" s="90" t="s">
        <v>157</v>
      </c>
      <c r="B287" s="73">
        <v>502</v>
      </c>
      <c r="C287" s="86">
        <v>7</v>
      </c>
      <c r="D287" s="86">
        <v>7</v>
      </c>
      <c r="E287" s="107" t="s">
        <v>1</v>
      </c>
      <c r="F287" s="120" t="s">
        <v>16</v>
      </c>
      <c r="G287" s="105" t="s">
        <v>116</v>
      </c>
      <c r="H287" s="106" t="s">
        <v>114</v>
      </c>
      <c r="I287" s="40"/>
      <c r="J287" s="87"/>
      <c r="K287" s="12">
        <f>K288+K291+K294+K301</f>
        <v>3814719.45</v>
      </c>
      <c r="L287" s="12">
        <f t="shared" ref="L287:O287" si="152">L288+L291+L294+L301</f>
        <v>0</v>
      </c>
      <c r="M287" s="12">
        <f t="shared" si="152"/>
        <v>1028953.7000000001</v>
      </c>
      <c r="N287" s="75">
        <f t="shared" si="136"/>
        <v>26.973247010340433</v>
      </c>
      <c r="O287" s="12">
        <f t="shared" si="152"/>
        <v>1028953.7000000001</v>
      </c>
      <c r="P287" s="75">
        <f t="shared" si="132"/>
        <v>26.973247010340433</v>
      </c>
      <c r="Q287" s="10"/>
      <c r="R287" s="32"/>
      <c r="S287" s="2"/>
      <c r="T287" s="2"/>
      <c r="U287" s="2"/>
      <c r="V287" s="2"/>
      <c r="W287" s="2"/>
      <c r="X287" s="2"/>
    </row>
    <row r="288" spans="1:24" ht="56.25" x14ac:dyDescent="0.2">
      <c r="A288" s="90" t="s">
        <v>22</v>
      </c>
      <c r="B288" s="73">
        <v>502</v>
      </c>
      <c r="C288" s="86">
        <v>7</v>
      </c>
      <c r="D288" s="86">
        <v>7</v>
      </c>
      <c r="E288" s="107" t="s">
        <v>1</v>
      </c>
      <c r="F288" s="120" t="s">
        <v>16</v>
      </c>
      <c r="G288" s="105" t="s">
        <v>116</v>
      </c>
      <c r="H288" s="106" t="s">
        <v>130</v>
      </c>
      <c r="I288" s="40"/>
      <c r="J288" s="87"/>
      <c r="K288" s="12">
        <f>K289</f>
        <v>100000</v>
      </c>
      <c r="L288" s="12">
        <f t="shared" ref="L288:O289" si="153">L289</f>
        <v>0</v>
      </c>
      <c r="M288" s="12">
        <f t="shared" si="153"/>
        <v>0</v>
      </c>
      <c r="N288" s="75">
        <f t="shared" si="136"/>
        <v>0</v>
      </c>
      <c r="O288" s="12">
        <f t="shared" si="153"/>
        <v>0</v>
      </c>
      <c r="P288" s="75">
        <f t="shared" si="132"/>
        <v>0</v>
      </c>
      <c r="Q288" s="10"/>
      <c r="R288" s="9"/>
      <c r="S288" s="2"/>
      <c r="T288" s="2"/>
      <c r="U288" s="2"/>
      <c r="V288" s="2"/>
      <c r="W288" s="2"/>
      <c r="X288" s="2"/>
    </row>
    <row r="289" spans="1:24" ht="37.5" x14ac:dyDescent="0.2">
      <c r="A289" s="90" t="s">
        <v>309</v>
      </c>
      <c r="B289" s="73">
        <v>502</v>
      </c>
      <c r="C289" s="86">
        <v>7</v>
      </c>
      <c r="D289" s="86">
        <v>7</v>
      </c>
      <c r="E289" s="107" t="s">
        <v>1</v>
      </c>
      <c r="F289" s="120" t="s">
        <v>16</v>
      </c>
      <c r="G289" s="105" t="s">
        <v>116</v>
      </c>
      <c r="H289" s="106" t="s">
        <v>130</v>
      </c>
      <c r="I289" s="40">
        <v>200</v>
      </c>
      <c r="J289" s="87"/>
      <c r="K289" s="12">
        <f>K290</f>
        <v>100000</v>
      </c>
      <c r="L289" s="12">
        <f t="shared" si="153"/>
        <v>0</v>
      </c>
      <c r="M289" s="12">
        <f t="shared" si="153"/>
        <v>0</v>
      </c>
      <c r="N289" s="75">
        <f t="shared" si="136"/>
        <v>0</v>
      </c>
      <c r="O289" s="12">
        <f t="shared" si="153"/>
        <v>0</v>
      </c>
      <c r="P289" s="75">
        <f t="shared" si="132"/>
        <v>0</v>
      </c>
      <c r="Q289" s="10"/>
      <c r="R289" s="9"/>
      <c r="S289" s="2"/>
      <c r="T289" s="2"/>
      <c r="U289" s="2"/>
      <c r="V289" s="2"/>
      <c r="W289" s="2"/>
      <c r="X289" s="2"/>
    </row>
    <row r="290" spans="1:24" ht="56.25" x14ac:dyDescent="0.2">
      <c r="A290" s="85" t="s">
        <v>2</v>
      </c>
      <c r="B290" s="73">
        <v>502</v>
      </c>
      <c r="C290" s="86">
        <v>7</v>
      </c>
      <c r="D290" s="86">
        <v>7</v>
      </c>
      <c r="E290" s="107" t="s">
        <v>1</v>
      </c>
      <c r="F290" s="120" t="s">
        <v>16</v>
      </c>
      <c r="G290" s="105" t="s">
        <v>116</v>
      </c>
      <c r="H290" s="106" t="s">
        <v>130</v>
      </c>
      <c r="I290" s="40">
        <v>240</v>
      </c>
      <c r="J290" s="87"/>
      <c r="K290" s="12">
        <v>100000</v>
      </c>
      <c r="L290" s="12"/>
      <c r="M290" s="12">
        <v>0</v>
      </c>
      <c r="N290" s="75">
        <f t="shared" si="136"/>
        <v>0</v>
      </c>
      <c r="O290" s="12">
        <f>M290</f>
        <v>0</v>
      </c>
      <c r="P290" s="75">
        <f t="shared" si="132"/>
        <v>0</v>
      </c>
      <c r="Q290" s="10"/>
      <c r="R290" s="9"/>
      <c r="S290" s="2"/>
      <c r="T290" s="2"/>
      <c r="U290" s="2"/>
      <c r="V290" s="2"/>
      <c r="W290" s="2"/>
      <c r="X290" s="2"/>
    </row>
    <row r="291" spans="1:24" ht="37.5" x14ac:dyDescent="0.2">
      <c r="A291" s="90" t="s">
        <v>185</v>
      </c>
      <c r="B291" s="73">
        <v>502</v>
      </c>
      <c r="C291" s="86">
        <v>7</v>
      </c>
      <c r="D291" s="86">
        <v>7</v>
      </c>
      <c r="E291" s="107" t="s">
        <v>1</v>
      </c>
      <c r="F291" s="120" t="s">
        <v>16</v>
      </c>
      <c r="G291" s="105" t="s">
        <v>116</v>
      </c>
      <c r="H291" s="106" t="s">
        <v>184</v>
      </c>
      <c r="I291" s="40"/>
      <c r="J291" s="87"/>
      <c r="K291" s="41">
        <f>K292</f>
        <v>5000</v>
      </c>
      <c r="L291" s="41">
        <f t="shared" ref="L291:O292" si="154">L292</f>
        <v>0</v>
      </c>
      <c r="M291" s="41">
        <f t="shared" si="154"/>
        <v>0</v>
      </c>
      <c r="N291" s="75">
        <f t="shared" si="136"/>
        <v>0</v>
      </c>
      <c r="O291" s="41">
        <f t="shared" si="154"/>
        <v>0</v>
      </c>
      <c r="P291" s="75">
        <f t="shared" si="132"/>
        <v>0</v>
      </c>
      <c r="Q291" s="10"/>
      <c r="R291" s="65"/>
      <c r="S291" s="2"/>
      <c r="T291" s="2"/>
      <c r="U291" s="2"/>
      <c r="V291" s="2"/>
      <c r="W291" s="2"/>
      <c r="X291" s="2"/>
    </row>
    <row r="292" spans="1:24" ht="37.5" x14ac:dyDescent="0.2">
      <c r="A292" s="90" t="s">
        <v>309</v>
      </c>
      <c r="B292" s="73">
        <v>502</v>
      </c>
      <c r="C292" s="86">
        <v>7</v>
      </c>
      <c r="D292" s="86">
        <v>7</v>
      </c>
      <c r="E292" s="107" t="s">
        <v>1</v>
      </c>
      <c r="F292" s="120" t="s">
        <v>16</v>
      </c>
      <c r="G292" s="105" t="s">
        <v>116</v>
      </c>
      <c r="H292" s="106" t="s">
        <v>184</v>
      </c>
      <c r="I292" s="40">
        <v>200</v>
      </c>
      <c r="J292" s="87"/>
      <c r="K292" s="41">
        <f>K293</f>
        <v>5000</v>
      </c>
      <c r="L292" s="41">
        <f t="shared" si="154"/>
        <v>0</v>
      </c>
      <c r="M292" s="41">
        <f t="shared" si="154"/>
        <v>0</v>
      </c>
      <c r="N292" s="75">
        <f t="shared" si="136"/>
        <v>0</v>
      </c>
      <c r="O292" s="41">
        <f t="shared" si="154"/>
        <v>0</v>
      </c>
      <c r="P292" s="75">
        <f t="shared" si="132"/>
        <v>0</v>
      </c>
      <c r="Q292" s="10"/>
      <c r="R292" s="65"/>
      <c r="S292" s="2"/>
      <c r="T292" s="2"/>
      <c r="U292" s="2"/>
      <c r="V292" s="2"/>
      <c r="W292" s="2"/>
      <c r="X292" s="2"/>
    </row>
    <row r="293" spans="1:24" ht="56.25" x14ac:dyDescent="0.2">
      <c r="A293" s="85" t="s">
        <v>2</v>
      </c>
      <c r="B293" s="73">
        <v>502</v>
      </c>
      <c r="C293" s="86">
        <v>7</v>
      </c>
      <c r="D293" s="86">
        <v>7</v>
      </c>
      <c r="E293" s="107" t="s">
        <v>1</v>
      </c>
      <c r="F293" s="120" t="s">
        <v>16</v>
      </c>
      <c r="G293" s="105" t="s">
        <v>116</v>
      </c>
      <c r="H293" s="106" t="s">
        <v>184</v>
      </c>
      <c r="I293" s="40">
        <v>240</v>
      </c>
      <c r="J293" s="87"/>
      <c r="K293" s="41">
        <v>5000</v>
      </c>
      <c r="L293" s="41"/>
      <c r="M293" s="41">
        <v>0</v>
      </c>
      <c r="N293" s="75">
        <f t="shared" si="136"/>
        <v>0</v>
      </c>
      <c r="O293" s="41">
        <f>M293</f>
        <v>0</v>
      </c>
      <c r="P293" s="75">
        <f t="shared" si="132"/>
        <v>0</v>
      </c>
      <c r="Q293" s="10"/>
      <c r="R293" s="65"/>
      <c r="S293" s="2"/>
      <c r="T293" s="2"/>
      <c r="U293" s="2"/>
      <c r="V293" s="2"/>
      <c r="W293" s="2"/>
      <c r="X293" s="2"/>
    </row>
    <row r="294" spans="1:24" ht="37.5" x14ac:dyDescent="0.2">
      <c r="A294" s="85" t="s">
        <v>21</v>
      </c>
      <c r="B294" s="73">
        <v>502</v>
      </c>
      <c r="C294" s="86">
        <v>7</v>
      </c>
      <c r="D294" s="86">
        <v>7</v>
      </c>
      <c r="E294" s="107" t="s">
        <v>1</v>
      </c>
      <c r="F294" s="120" t="s">
        <v>16</v>
      </c>
      <c r="G294" s="105" t="s">
        <v>116</v>
      </c>
      <c r="H294" s="106" t="s">
        <v>158</v>
      </c>
      <c r="I294" s="40"/>
      <c r="J294" s="87"/>
      <c r="K294" s="41">
        <f>K295+K297+K299</f>
        <v>3679719.45</v>
      </c>
      <c r="L294" s="41">
        <f t="shared" ref="L294:M294" si="155">L295+L297+L299</f>
        <v>0</v>
      </c>
      <c r="M294" s="41">
        <f t="shared" si="155"/>
        <v>1025143.7000000001</v>
      </c>
      <c r="N294" s="75">
        <f t="shared" si="136"/>
        <v>27.85928965318266</v>
      </c>
      <c r="O294" s="41">
        <f t="shared" ref="O294" si="156">O295+O297+O299</f>
        <v>1025143.7000000001</v>
      </c>
      <c r="P294" s="75">
        <f t="shared" si="132"/>
        <v>27.85928965318266</v>
      </c>
      <c r="Q294" s="10"/>
      <c r="R294" s="78"/>
      <c r="S294" s="2"/>
      <c r="T294" s="2"/>
      <c r="U294" s="2"/>
      <c r="V294" s="2"/>
      <c r="W294" s="2"/>
      <c r="X294" s="2"/>
    </row>
    <row r="295" spans="1:24" ht="93.75" x14ac:dyDescent="0.2">
      <c r="A295" s="90" t="s">
        <v>188</v>
      </c>
      <c r="B295" s="73">
        <v>502</v>
      </c>
      <c r="C295" s="86">
        <v>7</v>
      </c>
      <c r="D295" s="86">
        <v>7</v>
      </c>
      <c r="E295" s="107" t="s">
        <v>1</v>
      </c>
      <c r="F295" s="120" t="s">
        <v>16</v>
      </c>
      <c r="G295" s="105" t="s">
        <v>116</v>
      </c>
      <c r="H295" s="106" t="s">
        <v>158</v>
      </c>
      <c r="I295" s="40">
        <v>100</v>
      </c>
      <c r="J295" s="87"/>
      <c r="K295" s="41">
        <f>K296</f>
        <v>3219919.45</v>
      </c>
      <c r="L295" s="41">
        <f t="shared" ref="L295:O295" si="157">L296</f>
        <v>0</v>
      </c>
      <c r="M295" s="41">
        <f t="shared" si="157"/>
        <v>732704.51</v>
      </c>
      <c r="N295" s="75">
        <f t="shared" si="136"/>
        <v>22.755367684741305</v>
      </c>
      <c r="O295" s="41">
        <f t="shared" si="157"/>
        <v>732704.51</v>
      </c>
      <c r="P295" s="75">
        <f t="shared" si="132"/>
        <v>22.755367684741305</v>
      </c>
      <c r="Q295" s="10"/>
      <c r="R295" s="72"/>
      <c r="S295" s="2"/>
      <c r="T295" s="2"/>
      <c r="U295" s="2"/>
      <c r="V295" s="2"/>
      <c r="W295" s="2"/>
      <c r="X295" s="2"/>
    </row>
    <row r="296" spans="1:24" ht="37.5" x14ac:dyDescent="0.2">
      <c r="A296" s="90" t="s">
        <v>17</v>
      </c>
      <c r="B296" s="73">
        <v>502</v>
      </c>
      <c r="C296" s="86">
        <v>7</v>
      </c>
      <c r="D296" s="86">
        <v>7</v>
      </c>
      <c r="E296" s="107" t="s">
        <v>1</v>
      </c>
      <c r="F296" s="120" t="s">
        <v>16</v>
      </c>
      <c r="G296" s="105" t="s">
        <v>116</v>
      </c>
      <c r="H296" s="106" t="s">
        <v>158</v>
      </c>
      <c r="I296" s="40">
        <v>110</v>
      </c>
      <c r="J296" s="87"/>
      <c r="K296" s="41">
        <v>3219919.45</v>
      </c>
      <c r="L296" s="84"/>
      <c r="M296" s="41">
        <v>732704.51</v>
      </c>
      <c r="N296" s="75">
        <f t="shared" si="136"/>
        <v>22.755367684741305</v>
      </c>
      <c r="O296" s="41">
        <f>M296</f>
        <v>732704.51</v>
      </c>
      <c r="P296" s="75">
        <f t="shared" si="132"/>
        <v>22.755367684741305</v>
      </c>
      <c r="Q296" s="10"/>
      <c r="R296" s="72"/>
      <c r="S296" s="2"/>
      <c r="T296" s="2"/>
      <c r="U296" s="2"/>
      <c r="V296" s="2"/>
      <c r="W296" s="2"/>
      <c r="X296" s="2"/>
    </row>
    <row r="297" spans="1:24" ht="37.5" x14ac:dyDescent="0.2">
      <c r="A297" s="90" t="s">
        <v>309</v>
      </c>
      <c r="B297" s="73">
        <v>502</v>
      </c>
      <c r="C297" s="86">
        <v>7</v>
      </c>
      <c r="D297" s="86">
        <v>7</v>
      </c>
      <c r="E297" s="107" t="s">
        <v>1</v>
      </c>
      <c r="F297" s="120" t="s">
        <v>16</v>
      </c>
      <c r="G297" s="105" t="s">
        <v>116</v>
      </c>
      <c r="H297" s="106" t="s">
        <v>158</v>
      </c>
      <c r="I297" s="40">
        <v>200</v>
      </c>
      <c r="J297" s="87"/>
      <c r="K297" s="41">
        <f>K298</f>
        <v>459000</v>
      </c>
      <c r="L297" s="41">
        <f t="shared" ref="L297:O297" si="158">L298</f>
        <v>0</v>
      </c>
      <c r="M297" s="41">
        <f t="shared" si="158"/>
        <v>292398.40000000002</v>
      </c>
      <c r="N297" s="75">
        <f t="shared" si="136"/>
        <v>63.703355119825709</v>
      </c>
      <c r="O297" s="41">
        <f t="shared" si="158"/>
        <v>292398.40000000002</v>
      </c>
      <c r="P297" s="75">
        <f t="shared" si="132"/>
        <v>63.703355119825709</v>
      </c>
      <c r="Q297" s="10"/>
      <c r="R297" s="72"/>
      <c r="S297" s="2"/>
      <c r="T297" s="2"/>
      <c r="U297" s="2"/>
      <c r="V297" s="2"/>
      <c r="W297" s="2"/>
      <c r="X297" s="2"/>
    </row>
    <row r="298" spans="1:24" ht="56.25" x14ac:dyDescent="0.2">
      <c r="A298" s="85" t="s">
        <v>2</v>
      </c>
      <c r="B298" s="73">
        <v>502</v>
      </c>
      <c r="C298" s="86">
        <v>7</v>
      </c>
      <c r="D298" s="86">
        <v>7</v>
      </c>
      <c r="E298" s="107" t="s">
        <v>1</v>
      </c>
      <c r="F298" s="120" t="s">
        <v>16</v>
      </c>
      <c r="G298" s="105" t="s">
        <v>116</v>
      </c>
      <c r="H298" s="106" t="s">
        <v>158</v>
      </c>
      <c r="I298" s="40">
        <v>240</v>
      </c>
      <c r="J298" s="87"/>
      <c r="K298" s="41">
        <v>459000</v>
      </c>
      <c r="L298" s="84"/>
      <c r="M298" s="41">
        <v>292398.40000000002</v>
      </c>
      <c r="N298" s="75">
        <f t="shared" si="136"/>
        <v>63.703355119825709</v>
      </c>
      <c r="O298" s="41">
        <f>M298</f>
        <v>292398.40000000002</v>
      </c>
      <c r="P298" s="75">
        <f t="shared" si="132"/>
        <v>63.703355119825709</v>
      </c>
      <c r="Q298" s="10"/>
      <c r="R298" s="72"/>
      <c r="S298" s="2"/>
      <c r="T298" s="2"/>
      <c r="U298" s="2"/>
      <c r="V298" s="2"/>
      <c r="W298" s="2"/>
      <c r="X298" s="2"/>
    </row>
    <row r="299" spans="1:24" ht="18.75" x14ac:dyDescent="0.2">
      <c r="A299" s="85" t="s">
        <v>105</v>
      </c>
      <c r="B299" s="73">
        <v>502</v>
      </c>
      <c r="C299" s="86">
        <v>7</v>
      </c>
      <c r="D299" s="86">
        <v>7</v>
      </c>
      <c r="E299" s="107" t="s">
        <v>1</v>
      </c>
      <c r="F299" s="120" t="s">
        <v>16</v>
      </c>
      <c r="G299" s="105" t="s">
        <v>116</v>
      </c>
      <c r="H299" s="106" t="s">
        <v>158</v>
      </c>
      <c r="I299" s="40">
        <v>800</v>
      </c>
      <c r="J299" s="87"/>
      <c r="K299" s="41">
        <f>K300</f>
        <v>800</v>
      </c>
      <c r="L299" s="41">
        <f t="shared" ref="L299:O302" si="159">L300</f>
        <v>0</v>
      </c>
      <c r="M299" s="41">
        <f t="shared" si="159"/>
        <v>40.79</v>
      </c>
      <c r="N299" s="75">
        <f t="shared" si="136"/>
        <v>5.0987499999999999</v>
      </c>
      <c r="O299" s="41">
        <f t="shared" si="159"/>
        <v>40.79</v>
      </c>
      <c r="P299" s="75">
        <f t="shared" si="132"/>
        <v>5.0987499999999999</v>
      </c>
      <c r="Q299" s="10"/>
      <c r="R299" s="72"/>
      <c r="S299" s="2"/>
      <c r="T299" s="2"/>
      <c r="U299" s="2"/>
      <c r="V299" s="2"/>
      <c r="W299" s="2"/>
      <c r="X299" s="2"/>
    </row>
    <row r="300" spans="1:24" ht="18.75" x14ac:dyDescent="0.2">
      <c r="A300" s="90" t="s">
        <v>190</v>
      </c>
      <c r="B300" s="73">
        <v>502</v>
      </c>
      <c r="C300" s="86">
        <v>7</v>
      </c>
      <c r="D300" s="86">
        <v>7</v>
      </c>
      <c r="E300" s="107" t="s">
        <v>1</v>
      </c>
      <c r="F300" s="120" t="s">
        <v>16</v>
      </c>
      <c r="G300" s="105" t="s">
        <v>116</v>
      </c>
      <c r="H300" s="106" t="s">
        <v>158</v>
      </c>
      <c r="I300" s="40">
        <v>850</v>
      </c>
      <c r="J300" s="87"/>
      <c r="K300" s="41">
        <v>800</v>
      </c>
      <c r="L300" s="84"/>
      <c r="M300" s="41">
        <v>40.79</v>
      </c>
      <c r="N300" s="75">
        <f t="shared" ref="N300:N303" si="160">M300/K300*100</f>
        <v>5.0987499999999999</v>
      </c>
      <c r="O300" s="41">
        <f>M300</f>
        <v>40.79</v>
      </c>
      <c r="P300" s="75">
        <f t="shared" ref="P300:P303" si="161">O300/K300*100</f>
        <v>5.0987499999999999</v>
      </c>
      <c r="Q300" s="10"/>
      <c r="R300" s="72"/>
      <c r="S300" s="2"/>
      <c r="T300" s="2"/>
      <c r="U300" s="2"/>
      <c r="V300" s="2"/>
      <c r="W300" s="2"/>
      <c r="X300" s="2"/>
    </row>
    <row r="301" spans="1:24" ht="56.25" x14ac:dyDescent="0.2">
      <c r="A301" s="90" t="s">
        <v>334</v>
      </c>
      <c r="B301" s="73">
        <v>502</v>
      </c>
      <c r="C301" s="86">
        <v>7</v>
      </c>
      <c r="D301" s="86">
        <v>7</v>
      </c>
      <c r="E301" s="107" t="s">
        <v>1</v>
      </c>
      <c r="F301" s="120" t="s">
        <v>16</v>
      </c>
      <c r="G301" s="105" t="s">
        <v>116</v>
      </c>
      <c r="H301" s="106" t="s">
        <v>333</v>
      </c>
      <c r="I301" s="40"/>
      <c r="J301" s="87"/>
      <c r="K301" s="41">
        <f>K302</f>
        <v>30000</v>
      </c>
      <c r="L301" s="41">
        <f t="shared" ref="L301:M302" si="162">L302</f>
        <v>0</v>
      </c>
      <c r="M301" s="41">
        <f t="shared" si="162"/>
        <v>3810</v>
      </c>
      <c r="N301" s="75">
        <f t="shared" si="160"/>
        <v>12.7</v>
      </c>
      <c r="O301" s="41">
        <f t="shared" si="159"/>
        <v>3810</v>
      </c>
      <c r="P301" s="75">
        <f t="shared" si="161"/>
        <v>12.7</v>
      </c>
      <c r="Q301" s="10"/>
      <c r="R301" s="138"/>
      <c r="S301" s="2"/>
      <c r="T301" s="2"/>
      <c r="U301" s="2"/>
      <c r="V301" s="2"/>
      <c r="W301" s="2"/>
      <c r="X301" s="2"/>
    </row>
    <row r="302" spans="1:24" ht="37.5" x14ac:dyDescent="0.2">
      <c r="A302" s="90" t="s">
        <v>309</v>
      </c>
      <c r="B302" s="73">
        <v>502</v>
      </c>
      <c r="C302" s="86">
        <v>7</v>
      </c>
      <c r="D302" s="86">
        <v>7</v>
      </c>
      <c r="E302" s="107" t="s">
        <v>1</v>
      </c>
      <c r="F302" s="120" t="s">
        <v>16</v>
      </c>
      <c r="G302" s="105" t="s">
        <v>116</v>
      </c>
      <c r="H302" s="106" t="s">
        <v>333</v>
      </c>
      <c r="I302" s="40">
        <v>200</v>
      </c>
      <c r="J302" s="87"/>
      <c r="K302" s="41">
        <f>K303</f>
        <v>30000</v>
      </c>
      <c r="L302" s="41">
        <f t="shared" si="162"/>
        <v>0</v>
      </c>
      <c r="M302" s="41">
        <f t="shared" si="162"/>
        <v>3810</v>
      </c>
      <c r="N302" s="75">
        <f t="shared" si="160"/>
        <v>12.7</v>
      </c>
      <c r="O302" s="41">
        <f t="shared" si="159"/>
        <v>3810</v>
      </c>
      <c r="P302" s="75">
        <f t="shared" si="161"/>
        <v>12.7</v>
      </c>
      <c r="Q302" s="10"/>
      <c r="R302" s="138"/>
      <c r="S302" s="2"/>
      <c r="T302" s="2"/>
      <c r="U302" s="2"/>
      <c r="V302" s="2"/>
      <c r="W302" s="2"/>
      <c r="X302" s="2"/>
    </row>
    <row r="303" spans="1:24" ht="56.25" x14ac:dyDescent="0.2">
      <c r="A303" s="85" t="s">
        <v>2</v>
      </c>
      <c r="B303" s="73">
        <v>502</v>
      </c>
      <c r="C303" s="86">
        <v>7</v>
      </c>
      <c r="D303" s="86">
        <v>7</v>
      </c>
      <c r="E303" s="107" t="s">
        <v>1</v>
      </c>
      <c r="F303" s="120" t="s">
        <v>16</v>
      </c>
      <c r="G303" s="105" t="s">
        <v>116</v>
      </c>
      <c r="H303" s="106" t="s">
        <v>333</v>
      </c>
      <c r="I303" s="40">
        <v>240</v>
      </c>
      <c r="J303" s="87"/>
      <c r="K303" s="41">
        <v>30000</v>
      </c>
      <c r="L303" s="138"/>
      <c r="M303" s="41">
        <v>3810</v>
      </c>
      <c r="N303" s="75">
        <f t="shared" si="160"/>
        <v>12.7</v>
      </c>
      <c r="O303" s="41">
        <f>M303</f>
        <v>3810</v>
      </c>
      <c r="P303" s="75">
        <f t="shared" si="161"/>
        <v>12.7</v>
      </c>
      <c r="Q303" s="10"/>
      <c r="R303" s="138"/>
      <c r="S303" s="2"/>
      <c r="T303" s="2"/>
      <c r="U303" s="2"/>
      <c r="V303" s="2"/>
      <c r="W303" s="2"/>
      <c r="X303" s="2"/>
    </row>
    <row r="304" spans="1:24" ht="37.5" x14ac:dyDescent="0.2">
      <c r="A304" s="85" t="s">
        <v>159</v>
      </c>
      <c r="B304" s="73">
        <v>502</v>
      </c>
      <c r="C304" s="88">
        <v>7</v>
      </c>
      <c r="D304" s="88">
        <v>7</v>
      </c>
      <c r="E304" s="109" t="s">
        <v>1</v>
      </c>
      <c r="F304" s="122" t="s">
        <v>16</v>
      </c>
      <c r="G304" s="111" t="s">
        <v>122</v>
      </c>
      <c r="H304" s="116" t="s">
        <v>114</v>
      </c>
      <c r="I304" s="73"/>
      <c r="J304" s="89"/>
      <c r="K304" s="74">
        <f>K305</f>
        <v>10000</v>
      </c>
      <c r="L304" s="74">
        <f t="shared" ref="L304:O306" si="163">L305</f>
        <v>0</v>
      </c>
      <c r="M304" s="74">
        <f t="shared" si="163"/>
        <v>0</v>
      </c>
      <c r="N304" s="75">
        <f t="shared" si="136"/>
        <v>0</v>
      </c>
      <c r="O304" s="74">
        <f t="shared" si="163"/>
        <v>0</v>
      </c>
      <c r="P304" s="75">
        <f t="shared" ref="P304:P362" si="164">O304/K304*100</f>
        <v>0</v>
      </c>
      <c r="Q304" s="10"/>
      <c r="R304" s="72"/>
      <c r="S304" s="2"/>
      <c r="T304" s="2"/>
      <c r="U304" s="2"/>
      <c r="V304" s="2"/>
      <c r="W304" s="2"/>
      <c r="X304" s="2"/>
    </row>
    <row r="305" spans="1:24" ht="37.5" x14ac:dyDescent="0.2">
      <c r="A305" s="85" t="s">
        <v>20</v>
      </c>
      <c r="B305" s="73">
        <v>502</v>
      </c>
      <c r="C305" s="86">
        <v>7</v>
      </c>
      <c r="D305" s="86">
        <v>7</v>
      </c>
      <c r="E305" s="107" t="s">
        <v>1</v>
      </c>
      <c r="F305" s="120" t="s">
        <v>16</v>
      </c>
      <c r="G305" s="105" t="s">
        <v>122</v>
      </c>
      <c r="H305" s="106" t="s">
        <v>124</v>
      </c>
      <c r="I305" s="40"/>
      <c r="J305" s="87"/>
      <c r="K305" s="41">
        <f>K306</f>
        <v>10000</v>
      </c>
      <c r="L305" s="41">
        <f t="shared" si="163"/>
        <v>0</v>
      </c>
      <c r="M305" s="41">
        <f t="shared" si="163"/>
        <v>0</v>
      </c>
      <c r="N305" s="75">
        <f t="shared" si="136"/>
        <v>0</v>
      </c>
      <c r="O305" s="41">
        <f t="shared" si="163"/>
        <v>0</v>
      </c>
      <c r="P305" s="75">
        <f t="shared" si="164"/>
        <v>0</v>
      </c>
      <c r="Q305" s="10"/>
      <c r="R305" s="72"/>
      <c r="S305" s="2"/>
      <c r="T305" s="2"/>
      <c r="U305" s="2"/>
      <c r="V305" s="2"/>
      <c r="W305" s="2"/>
      <c r="X305" s="2"/>
    </row>
    <row r="306" spans="1:24" ht="37.5" x14ac:dyDescent="0.2">
      <c r="A306" s="90" t="s">
        <v>309</v>
      </c>
      <c r="B306" s="73">
        <v>502</v>
      </c>
      <c r="C306" s="86">
        <v>7</v>
      </c>
      <c r="D306" s="86">
        <v>7</v>
      </c>
      <c r="E306" s="107" t="s">
        <v>1</v>
      </c>
      <c r="F306" s="120" t="s">
        <v>16</v>
      </c>
      <c r="G306" s="105" t="s">
        <v>122</v>
      </c>
      <c r="H306" s="106" t="s">
        <v>124</v>
      </c>
      <c r="I306" s="40">
        <v>200</v>
      </c>
      <c r="J306" s="87"/>
      <c r="K306" s="41">
        <f>K307</f>
        <v>10000</v>
      </c>
      <c r="L306" s="41">
        <f t="shared" si="163"/>
        <v>0</v>
      </c>
      <c r="M306" s="41">
        <f t="shared" si="163"/>
        <v>0</v>
      </c>
      <c r="N306" s="75">
        <f t="shared" si="136"/>
        <v>0</v>
      </c>
      <c r="O306" s="41">
        <f t="shared" si="163"/>
        <v>0</v>
      </c>
      <c r="P306" s="75">
        <f t="shared" si="164"/>
        <v>0</v>
      </c>
      <c r="Q306" s="10"/>
      <c r="R306" s="72"/>
      <c r="S306" s="2"/>
      <c r="T306" s="2"/>
      <c r="U306" s="2"/>
      <c r="V306" s="2"/>
      <c r="W306" s="2"/>
      <c r="X306" s="2"/>
    </row>
    <row r="307" spans="1:24" ht="56.25" x14ac:dyDescent="0.2">
      <c r="A307" s="85" t="s">
        <v>2</v>
      </c>
      <c r="B307" s="73">
        <v>502</v>
      </c>
      <c r="C307" s="86">
        <v>7</v>
      </c>
      <c r="D307" s="86">
        <v>7</v>
      </c>
      <c r="E307" s="107" t="s">
        <v>1</v>
      </c>
      <c r="F307" s="120" t="s">
        <v>16</v>
      </c>
      <c r="G307" s="105" t="s">
        <v>122</v>
      </c>
      <c r="H307" s="106" t="s">
        <v>124</v>
      </c>
      <c r="I307" s="40">
        <v>240</v>
      </c>
      <c r="J307" s="87"/>
      <c r="K307" s="41">
        <v>10000</v>
      </c>
      <c r="L307" s="84"/>
      <c r="M307" s="41">
        <v>0</v>
      </c>
      <c r="N307" s="75">
        <f t="shared" si="136"/>
        <v>0</v>
      </c>
      <c r="O307" s="41">
        <f>M307</f>
        <v>0</v>
      </c>
      <c r="P307" s="75">
        <f t="shared" si="164"/>
        <v>0</v>
      </c>
      <c r="Q307" s="10"/>
      <c r="R307" s="72"/>
      <c r="S307" s="2"/>
      <c r="T307" s="2"/>
      <c r="U307" s="2"/>
      <c r="V307" s="2"/>
      <c r="W307" s="2"/>
      <c r="X307" s="2"/>
    </row>
    <row r="308" spans="1:24" ht="75" x14ac:dyDescent="0.2">
      <c r="A308" s="90" t="s">
        <v>175</v>
      </c>
      <c r="B308" s="73">
        <v>502</v>
      </c>
      <c r="C308" s="88">
        <v>7</v>
      </c>
      <c r="D308" s="88">
        <v>7</v>
      </c>
      <c r="E308" s="109" t="s">
        <v>1</v>
      </c>
      <c r="F308" s="111" t="s">
        <v>15</v>
      </c>
      <c r="G308" s="111" t="s">
        <v>203</v>
      </c>
      <c r="H308" s="116" t="s">
        <v>114</v>
      </c>
      <c r="I308" s="73"/>
      <c r="J308" s="89"/>
      <c r="K308" s="74">
        <f>K309</f>
        <v>30000</v>
      </c>
      <c r="L308" s="74">
        <f t="shared" ref="L308:O311" si="165">L309</f>
        <v>0</v>
      </c>
      <c r="M308" s="74">
        <f t="shared" si="165"/>
        <v>0</v>
      </c>
      <c r="N308" s="75">
        <f t="shared" si="136"/>
        <v>0</v>
      </c>
      <c r="O308" s="74">
        <f t="shared" si="165"/>
        <v>0</v>
      </c>
      <c r="P308" s="75">
        <f t="shared" si="164"/>
        <v>0</v>
      </c>
      <c r="Q308" s="10"/>
      <c r="R308" s="82"/>
      <c r="S308" s="2"/>
      <c r="T308" s="2"/>
      <c r="U308" s="2"/>
      <c r="V308" s="2"/>
      <c r="W308" s="2"/>
      <c r="X308" s="2"/>
    </row>
    <row r="309" spans="1:24" ht="75" x14ac:dyDescent="0.2">
      <c r="A309" s="90" t="s">
        <v>176</v>
      </c>
      <c r="B309" s="73">
        <v>502</v>
      </c>
      <c r="C309" s="86">
        <v>7</v>
      </c>
      <c r="D309" s="86">
        <v>7</v>
      </c>
      <c r="E309" s="107" t="s">
        <v>1</v>
      </c>
      <c r="F309" s="105" t="s">
        <v>15</v>
      </c>
      <c r="G309" s="105" t="s">
        <v>1</v>
      </c>
      <c r="H309" s="116" t="s">
        <v>114</v>
      </c>
      <c r="I309" s="40"/>
      <c r="J309" s="87"/>
      <c r="K309" s="41">
        <f>K310</f>
        <v>30000</v>
      </c>
      <c r="L309" s="41">
        <f t="shared" si="165"/>
        <v>0</v>
      </c>
      <c r="M309" s="41">
        <f t="shared" si="165"/>
        <v>0</v>
      </c>
      <c r="N309" s="75">
        <f t="shared" si="136"/>
        <v>0</v>
      </c>
      <c r="O309" s="41">
        <f t="shared" si="165"/>
        <v>0</v>
      </c>
      <c r="P309" s="75">
        <f t="shared" si="164"/>
        <v>0</v>
      </c>
      <c r="Q309" s="10"/>
      <c r="R309" s="82"/>
      <c r="S309" s="2"/>
      <c r="T309" s="2"/>
      <c r="U309" s="2"/>
      <c r="V309" s="2"/>
      <c r="W309" s="2"/>
      <c r="X309" s="2"/>
    </row>
    <row r="310" spans="1:24" ht="75" x14ac:dyDescent="0.2">
      <c r="A310" s="90" t="s">
        <v>177</v>
      </c>
      <c r="B310" s="73">
        <v>502</v>
      </c>
      <c r="C310" s="86">
        <v>7</v>
      </c>
      <c r="D310" s="86">
        <v>7</v>
      </c>
      <c r="E310" s="107" t="s">
        <v>1</v>
      </c>
      <c r="F310" s="105" t="s">
        <v>15</v>
      </c>
      <c r="G310" s="105" t="s">
        <v>1</v>
      </c>
      <c r="H310" s="106" t="s">
        <v>118</v>
      </c>
      <c r="I310" s="40"/>
      <c r="J310" s="87"/>
      <c r="K310" s="41">
        <f>K311</f>
        <v>30000</v>
      </c>
      <c r="L310" s="41">
        <f t="shared" si="165"/>
        <v>0</v>
      </c>
      <c r="M310" s="41">
        <f t="shared" si="165"/>
        <v>0</v>
      </c>
      <c r="N310" s="75">
        <f t="shared" si="136"/>
        <v>0</v>
      </c>
      <c r="O310" s="41">
        <f t="shared" si="165"/>
        <v>0</v>
      </c>
      <c r="P310" s="75">
        <f t="shared" si="164"/>
        <v>0</v>
      </c>
      <c r="Q310" s="10"/>
      <c r="R310" s="72"/>
      <c r="S310" s="2"/>
      <c r="T310" s="2"/>
      <c r="U310" s="2"/>
      <c r="V310" s="2"/>
      <c r="W310" s="2"/>
      <c r="X310" s="2"/>
    </row>
    <row r="311" spans="1:24" ht="37.5" x14ac:dyDescent="0.2">
      <c r="A311" s="90" t="s">
        <v>309</v>
      </c>
      <c r="B311" s="73">
        <v>502</v>
      </c>
      <c r="C311" s="86">
        <v>7</v>
      </c>
      <c r="D311" s="86">
        <v>7</v>
      </c>
      <c r="E311" s="107" t="s">
        <v>1</v>
      </c>
      <c r="F311" s="105" t="s">
        <v>15</v>
      </c>
      <c r="G311" s="105" t="s">
        <v>1</v>
      </c>
      <c r="H311" s="106" t="s">
        <v>118</v>
      </c>
      <c r="I311" s="40">
        <v>200</v>
      </c>
      <c r="J311" s="87"/>
      <c r="K311" s="41">
        <f>K312</f>
        <v>30000</v>
      </c>
      <c r="L311" s="41">
        <f t="shared" si="165"/>
        <v>0</v>
      </c>
      <c r="M311" s="41">
        <f t="shared" si="165"/>
        <v>0</v>
      </c>
      <c r="N311" s="75">
        <f t="shared" si="136"/>
        <v>0</v>
      </c>
      <c r="O311" s="41">
        <f t="shared" si="165"/>
        <v>0</v>
      </c>
      <c r="P311" s="75">
        <f t="shared" si="164"/>
        <v>0</v>
      </c>
      <c r="Q311" s="10"/>
      <c r="R311" s="72"/>
      <c r="S311" s="2"/>
      <c r="T311" s="2"/>
      <c r="U311" s="2"/>
      <c r="V311" s="2"/>
      <c r="W311" s="2"/>
      <c r="X311" s="2"/>
    </row>
    <row r="312" spans="1:24" ht="56.25" x14ac:dyDescent="0.2">
      <c r="A312" s="85" t="s">
        <v>2</v>
      </c>
      <c r="B312" s="73">
        <v>502</v>
      </c>
      <c r="C312" s="86">
        <v>7</v>
      </c>
      <c r="D312" s="86">
        <v>7</v>
      </c>
      <c r="E312" s="107" t="s">
        <v>1</v>
      </c>
      <c r="F312" s="105" t="s">
        <v>15</v>
      </c>
      <c r="G312" s="105" t="s">
        <v>1</v>
      </c>
      <c r="H312" s="106" t="s">
        <v>118</v>
      </c>
      <c r="I312" s="40">
        <v>240</v>
      </c>
      <c r="J312" s="87"/>
      <c r="K312" s="41">
        <v>30000</v>
      </c>
      <c r="L312" s="84"/>
      <c r="M312" s="41">
        <v>0</v>
      </c>
      <c r="N312" s="75">
        <f t="shared" si="136"/>
        <v>0</v>
      </c>
      <c r="O312" s="41">
        <f>M312</f>
        <v>0</v>
      </c>
      <c r="P312" s="75">
        <f t="shared" si="164"/>
        <v>0</v>
      </c>
      <c r="Q312" s="10"/>
      <c r="R312" s="72"/>
      <c r="S312" s="2"/>
      <c r="T312" s="2"/>
      <c r="U312" s="2"/>
      <c r="V312" s="2"/>
      <c r="W312" s="2"/>
      <c r="X312" s="2"/>
    </row>
    <row r="313" spans="1:24" ht="37.5" x14ac:dyDescent="0.2">
      <c r="A313" s="85" t="s">
        <v>14</v>
      </c>
      <c r="B313" s="73">
        <v>502</v>
      </c>
      <c r="C313" s="86">
        <v>7</v>
      </c>
      <c r="D313" s="86">
        <v>7</v>
      </c>
      <c r="E313" s="107" t="s">
        <v>1</v>
      </c>
      <c r="F313" s="105" t="s">
        <v>12</v>
      </c>
      <c r="G313" s="105" t="s">
        <v>203</v>
      </c>
      <c r="H313" s="106" t="s">
        <v>114</v>
      </c>
      <c r="I313" s="40"/>
      <c r="J313" s="87"/>
      <c r="K313" s="41">
        <f>K314+K318</f>
        <v>120000</v>
      </c>
      <c r="L313" s="41">
        <f t="shared" ref="L313:O313" si="166">L314+L318</f>
        <v>0</v>
      </c>
      <c r="M313" s="41">
        <f t="shared" si="166"/>
        <v>90000</v>
      </c>
      <c r="N313" s="75">
        <f t="shared" si="136"/>
        <v>75</v>
      </c>
      <c r="O313" s="41">
        <f t="shared" si="166"/>
        <v>90000</v>
      </c>
      <c r="P313" s="75">
        <f t="shared" si="164"/>
        <v>75</v>
      </c>
      <c r="Q313" s="10"/>
      <c r="R313" s="67"/>
      <c r="S313" s="2"/>
      <c r="T313" s="2"/>
      <c r="U313" s="2"/>
      <c r="V313" s="2"/>
      <c r="W313" s="2"/>
      <c r="X313" s="2"/>
    </row>
    <row r="314" spans="1:24" ht="56.25" x14ac:dyDescent="0.2">
      <c r="A314" s="90" t="s">
        <v>311</v>
      </c>
      <c r="B314" s="73">
        <v>502</v>
      </c>
      <c r="C314" s="86">
        <v>7</v>
      </c>
      <c r="D314" s="86">
        <v>7</v>
      </c>
      <c r="E314" s="107" t="s">
        <v>1</v>
      </c>
      <c r="F314" s="105" t="s">
        <v>12</v>
      </c>
      <c r="G314" s="105" t="s">
        <v>1</v>
      </c>
      <c r="H314" s="106" t="s">
        <v>114</v>
      </c>
      <c r="I314" s="40"/>
      <c r="J314" s="87"/>
      <c r="K314" s="41">
        <f>K315</f>
        <v>90000</v>
      </c>
      <c r="L314" s="41">
        <f t="shared" ref="L314:O314" si="167">L315</f>
        <v>0</v>
      </c>
      <c r="M314" s="41">
        <f t="shared" si="167"/>
        <v>90000</v>
      </c>
      <c r="N314" s="75">
        <f t="shared" si="136"/>
        <v>100</v>
      </c>
      <c r="O314" s="41">
        <f t="shared" si="167"/>
        <v>90000</v>
      </c>
      <c r="P314" s="75">
        <f t="shared" ref="P314:P317" si="168">O314/K314*100</f>
        <v>100</v>
      </c>
      <c r="Q314" s="10"/>
      <c r="R314" s="135"/>
      <c r="S314" s="2"/>
      <c r="T314" s="2"/>
      <c r="U314" s="2"/>
      <c r="V314" s="2"/>
      <c r="W314" s="2"/>
      <c r="X314" s="2"/>
    </row>
    <row r="315" spans="1:24" ht="150" x14ac:dyDescent="0.2">
      <c r="A315" s="90" t="s">
        <v>312</v>
      </c>
      <c r="B315" s="73">
        <v>502</v>
      </c>
      <c r="C315" s="86">
        <v>7</v>
      </c>
      <c r="D315" s="86">
        <v>7</v>
      </c>
      <c r="E315" s="107" t="s">
        <v>1</v>
      </c>
      <c r="F315" s="105" t="s">
        <v>12</v>
      </c>
      <c r="G315" s="105" t="s">
        <v>1</v>
      </c>
      <c r="H315" s="106" t="s">
        <v>115</v>
      </c>
      <c r="I315" s="40"/>
      <c r="J315" s="87"/>
      <c r="K315" s="41">
        <f>K316</f>
        <v>90000</v>
      </c>
      <c r="L315" s="41">
        <f t="shared" ref="L315:O316" si="169">L316</f>
        <v>0</v>
      </c>
      <c r="M315" s="41">
        <f t="shared" si="169"/>
        <v>90000</v>
      </c>
      <c r="N315" s="75">
        <f t="shared" si="136"/>
        <v>100</v>
      </c>
      <c r="O315" s="41">
        <f t="shared" si="169"/>
        <v>90000</v>
      </c>
      <c r="P315" s="75">
        <f t="shared" si="168"/>
        <v>100</v>
      </c>
      <c r="Q315" s="10"/>
      <c r="R315" s="135"/>
      <c r="S315" s="2"/>
      <c r="T315" s="2"/>
      <c r="U315" s="2"/>
      <c r="V315" s="2"/>
      <c r="W315" s="2"/>
      <c r="X315" s="2"/>
    </row>
    <row r="316" spans="1:24" ht="18.75" x14ac:dyDescent="0.2">
      <c r="A316" s="90" t="s">
        <v>105</v>
      </c>
      <c r="B316" s="73">
        <v>502</v>
      </c>
      <c r="C316" s="86">
        <v>7</v>
      </c>
      <c r="D316" s="86">
        <v>7</v>
      </c>
      <c r="E316" s="107" t="s">
        <v>1</v>
      </c>
      <c r="F316" s="105" t="s">
        <v>12</v>
      </c>
      <c r="G316" s="105" t="s">
        <v>1</v>
      </c>
      <c r="H316" s="106" t="s">
        <v>115</v>
      </c>
      <c r="I316" s="40">
        <v>800</v>
      </c>
      <c r="J316" s="87"/>
      <c r="K316" s="41">
        <f>K317</f>
        <v>90000</v>
      </c>
      <c r="L316" s="41">
        <f t="shared" si="169"/>
        <v>0</v>
      </c>
      <c r="M316" s="41">
        <f t="shared" si="169"/>
        <v>90000</v>
      </c>
      <c r="N316" s="75">
        <f t="shared" si="136"/>
        <v>100</v>
      </c>
      <c r="O316" s="41">
        <f t="shared" si="169"/>
        <v>90000</v>
      </c>
      <c r="P316" s="75">
        <f t="shared" si="168"/>
        <v>100</v>
      </c>
      <c r="Q316" s="10"/>
      <c r="R316" s="135"/>
      <c r="S316" s="2"/>
      <c r="T316" s="2"/>
      <c r="U316" s="2"/>
      <c r="V316" s="2"/>
      <c r="W316" s="2"/>
      <c r="X316" s="2"/>
    </row>
    <row r="317" spans="1:24" ht="75" x14ac:dyDescent="0.2">
      <c r="A317" s="90" t="s">
        <v>296</v>
      </c>
      <c r="B317" s="73">
        <v>502</v>
      </c>
      <c r="C317" s="86">
        <v>7</v>
      </c>
      <c r="D317" s="86">
        <v>7</v>
      </c>
      <c r="E317" s="107" t="s">
        <v>1</v>
      </c>
      <c r="F317" s="105" t="s">
        <v>12</v>
      </c>
      <c r="G317" s="105" t="s">
        <v>1</v>
      </c>
      <c r="H317" s="106" t="s">
        <v>115</v>
      </c>
      <c r="I317" s="40">
        <v>810</v>
      </c>
      <c r="J317" s="87"/>
      <c r="K317" s="41">
        <v>90000</v>
      </c>
      <c r="L317" s="41"/>
      <c r="M317" s="41">
        <v>90000</v>
      </c>
      <c r="N317" s="75">
        <f t="shared" si="136"/>
        <v>100</v>
      </c>
      <c r="O317" s="41">
        <f>M317</f>
        <v>90000</v>
      </c>
      <c r="P317" s="75">
        <f t="shared" si="168"/>
        <v>100</v>
      </c>
      <c r="Q317" s="10"/>
      <c r="R317" s="135"/>
      <c r="S317" s="2"/>
      <c r="T317" s="2"/>
      <c r="U317" s="2"/>
      <c r="V317" s="2"/>
      <c r="W317" s="2"/>
      <c r="X317" s="2"/>
    </row>
    <row r="318" spans="1:24" ht="37.5" x14ac:dyDescent="0.2">
      <c r="A318" s="85" t="s">
        <v>160</v>
      </c>
      <c r="B318" s="73">
        <v>502</v>
      </c>
      <c r="C318" s="86">
        <v>7</v>
      </c>
      <c r="D318" s="86">
        <v>7</v>
      </c>
      <c r="E318" s="107" t="s">
        <v>1</v>
      </c>
      <c r="F318" s="105" t="s">
        <v>12</v>
      </c>
      <c r="G318" s="105" t="s">
        <v>27</v>
      </c>
      <c r="H318" s="106" t="s">
        <v>114</v>
      </c>
      <c r="I318" s="40"/>
      <c r="J318" s="87"/>
      <c r="K318" s="41">
        <f>K319+K322</f>
        <v>30000</v>
      </c>
      <c r="L318" s="41">
        <f t="shared" ref="L318:M318" si="170">L319+L322</f>
        <v>0</v>
      </c>
      <c r="M318" s="41">
        <f t="shared" si="170"/>
        <v>0</v>
      </c>
      <c r="N318" s="75">
        <f t="shared" ref="N318:N373" si="171">M318/K318*100</f>
        <v>0</v>
      </c>
      <c r="O318" s="41">
        <f t="shared" ref="O318" si="172">O319+O322</f>
        <v>0</v>
      </c>
      <c r="P318" s="75">
        <f t="shared" si="164"/>
        <v>0</v>
      </c>
      <c r="Q318" s="10"/>
      <c r="R318" s="67"/>
      <c r="S318" s="2"/>
      <c r="T318" s="2"/>
      <c r="U318" s="2"/>
      <c r="V318" s="2"/>
      <c r="W318" s="2"/>
      <c r="X318" s="2"/>
    </row>
    <row r="319" spans="1:24" ht="56.25" x14ac:dyDescent="0.2">
      <c r="A319" s="85" t="s">
        <v>13</v>
      </c>
      <c r="B319" s="73">
        <v>502</v>
      </c>
      <c r="C319" s="86">
        <v>7</v>
      </c>
      <c r="D319" s="86">
        <v>7</v>
      </c>
      <c r="E319" s="107" t="s">
        <v>1</v>
      </c>
      <c r="F319" s="105" t="s">
        <v>12</v>
      </c>
      <c r="G319" s="105" t="s">
        <v>27</v>
      </c>
      <c r="H319" s="106" t="s">
        <v>136</v>
      </c>
      <c r="I319" s="40"/>
      <c r="J319" s="87"/>
      <c r="K319" s="41">
        <f>K320</f>
        <v>20000</v>
      </c>
      <c r="L319" s="41">
        <f t="shared" ref="L319:O320" si="173">L320</f>
        <v>0</v>
      </c>
      <c r="M319" s="41">
        <f t="shared" si="173"/>
        <v>0</v>
      </c>
      <c r="N319" s="75">
        <f t="shared" si="171"/>
        <v>0</v>
      </c>
      <c r="O319" s="41">
        <f t="shared" si="173"/>
        <v>0</v>
      </c>
      <c r="P319" s="75">
        <f t="shared" si="164"/>
        <v>0</v>
      </c>
      <c r="Q319" s="10"/>
      <c r="R319" s="67"/>
      <c r="S319" s="2"/>
      <c r="T319" s="2"/>
      <c r="U319" s="2"/>
      <c r="V319" s="2"/>
      <c r="W319" s="2"/>
      <c r="X319" s="2"/>
    </row>
    <row r="320" spans="1:24" ht="37.5" x14ac:dyDescent="0.2">
      <c r="A320" s="90" t="s">
        <v>309</v>
      </c>
      <c r="B320" s="73">
        <v>502</v>
      </c>
      <c r="C320" s="86">
        <v>7</v>
      </c>
      <c r="D320" s="86">
        <v>7</v>
      </c>
      <c r="E320" s="107" t="s">
        <v>1</v>
      </c>
      <c r="F320" s="105" t="s">
        <v>12</v>
      </c>
      <c r="G320" s="105" t="s">
        <v>27</v>
      </c>
      <c r="H320" s="106" t="s">
        <v>136</v>
      </c>
      <c r="I320" s="40">
        <v>200</v>
      </c>
      <c r="J320" s="87"/>
      <c r="K320" s="41">
        <f>K321</f>
        <v>20000</v>
      </c>
      <c r="L320" s="41">
        <f t="shared" si="173"/>
        <v>0</v>
      </c>
      <c r="M320" s="41">
        <f t="shared" si="173"/>
        <v>0</v>
      </c>
      <c r="N320" s="75">
        <f t="shared" si="171"/>
        <v>0</v>
      </c>
      <c r="O320" s="41">
        <f t="shared" si="173"/>
        <v>0</v>
      </c>
      <c r="P320" s="75">
        <f t="shared" si="164"/>
        <v>0</v>
      </c>
      <c r="Q320" s="10"/>
      <c r="R320" s="61"/>
      <c r="S320" s="2"/>
      <c r="T320" s="2"/>
      <c r="U320" s="2"/>
      <c r="V320" s="2"/>
      <c r="W320" s="2"/>
      <c r="X320" s="2"/>
    </row>
    <row r="321" spans="1:24" ht="56.25" x14ac:dyDescent="0.2">
      <c r="A321" s="85" t="s">
        <v>2</v>
      </c>
      <c r="B321" s="73">
        <v>502</v>
      </c>
      <c r="C321" s="86">
        <v>7</v>
      </c>
      <c r="D321" s="86">
        <v>7</v>
      </c>
      <c r="E321" s="107" t="s">
        <v>1</v>
      </c>
      <c r="F321" s="105" t="s">
        <v>12</v>
      </c>
      <c r="G321" s="105" t="s">
        <v>27</v>
      </c>
      <c r="H321" s="106" t="s">
        <v>136</v>
      </c>
      <c r="I321" s="40">
        <v>240</v>
      </c>
      <c r="J321" s="87"/>
      <c r="K321" s="41">
        <v>20000</v>
      </c>
      <c r="L321" s="41"/>
      <c r="M321" s="41">
        <v>0</v>
      </c>
      <c r="N321" s="75">
        <f t="shared" si="171"/>
        <v>0</v>
      </c>
      <c r="O321" s="41">
        <f>M321</f>
        <v>0</v>
      </c>
      <c r="P321" s="75">
        <f t="shared" si="164"/>
        <v>0</v>
      </c>
      <c r="Q321" s="10"/>
      <c r="R321" s="61"/>
      <c r="S321" s="2"/>
      <c r="T321" s="2"/>
      <c r="U321" s="2"/>
      <c r="V321" s="2"/>
      <c r="W321" s="2"/>
      <c r="X321" s="2"/>
    </row>
    <row r="322" spans="1:24" ht="56.25" customHeight="1" x14ac:dyDescent="0.2">
      <c r="A322" s="90" t="s">
        <v>186</v>
      </c>
      <c r="B322" s="73">
        <v>502</v>
      </c>
      <c r="C322" s="86">
        <v>7</v>
      </c>
      <c r="D322" s="86">
        <v>7</v>
      </c>
      <c r="E322" s="107" t="s">
        <v>1</v>
      </c>
      <c r="F322" s="105" t="s">
        <v>12</v>
      </c>
      <c r="G322" s="105" t="s">
        <v>27</v>
      </c>
      <c r="H322" s="106" t="s">
        <v>133</v>
      </c>
      <c r="I322" s="40"/>
      <c r="J322" s="87"/>
      <c r="K322" s="41">
        <f>K323</f>
        <v>10000</v>
      </c>
      <c r="L322" s="41">
        <f t="shared" ref="L322:O323" si="174">L323</f>
        <v>0</v>
      </c>
      <c r="M322" s="41">
        <f t="shared" si="174"/>
        <v>0</v>
      </c>
      <c r="N322" s="75">
        <f t="shared" si="171"/>
        <v>0</v>
      </c>
      <c r="O322" s="41">
        <f t="shared" si="174"/>
        <v>0</v>
      </c>
      <c r="P322" s="75">
        <f t="shared" si="164"/>
        <v>0</v>
      </c>
      <c r="Q322" s="10"/>
      <c r="R322" s="61"/>
      <c r="S322" s="2"/>
      <c r="T322" s="2"/>
      <c r="U322" s="2"/>
      <c r="V322" s="2"/>
      <c r="W322" s="2"/>
      <c r="X322" s="2"/>
    </row>
    <row r="323" spans="1:24" ht="37.5" x14ac:dyDescent="0.2">
      <c r="A323" s="90" t="s">
        <v>309</v>
      </c>
      <c r="B323" s="73">
        <v>502</v>
      </c>
      <c r="C323" s="86">
        <v>7</v>
      </c>
      <c r="D323" s="86">
        <v>7</v>
      </c>
      <c r="E323" s="107" t="s">
        <v>1</v>
      </c>
      <c r="F323" s="105" t="s">
        <v>12</v>
      </c>
      <c r="G323" s="105" t="s">
        <v>27</v>
      </c>
      <c r="H323" s="106" t="s">
        <v>133</v>
      </c>
      <c r="I323" s="40">
        <v>200</v>
      </c>
      <c r="J323" s="87"/>
      <c r="K323" s="41">
        <f>K324</f>
        <v>10000</v>
      </c>
      <c r="L323" s="41">
        <f t="shared" si="174"/>
        <v>0</v>
      </c>
      <c r="M323" s="41">
        <f t="shared" si="174"/>
        <v>0</v>
      </c>
      <c r="N323" s="75">
        <f t="shared" si="171"/>
        <v>0</v>
      </c>
      <c r="O323" s="41">
        <f t="shared" si="174"/>
        <v>0</v>
      </c>
      <c r="P323" s="75">
        <f t="shared" si="164"/>
        <v>0</v>
      </c>
      <c r="Q323" s="10"/>
      <c r="R323" s="61"/>
      <c r="S323" s="2"/>
      <c r="T323" s="2"/>
      <c r="U323" s="2"/>
      <c r="V323" s="2"/>
      <c r="W323" s="2"/>
      <c r="X323" s="2"/>
    </row>
    <row r="324" spans="1:24" ht="56.25" x14ac:dyDescent="0.2">
      <c r="A324" s="85" t="s">
        <v>2</v>
      </c>
      <c r="B324" s="73">
        <v>502</v>
      </c>
      <c r="C324" s="86">
        <v>7</v>
      </c>
      <c r="D324" s="86">
        <v>7</v>
      </c>
      <c r="E324" s="107" t="s">
        <v>1</v>
      </c>
      <c r="F324" s="105" t="s">
        <v>12</v>
      </c>
      <c r="G324" s="105" t="s">
        <v>27</v>
      </c>
      <c r="H324" s="106" t="s">
        <v>133</v>
      </c>
      <c r="I324" s="40">
        <v>240</v>
      </c>
      <c r="J324" s="87"/>
      <c r="K324" s="41">
        <v>10000</v>
      </c>
      <c r="L324" s="41"/>
      <c r="M324" s="41">
        <v>0</v>
      </c>
      <c r="N324" s="75">
        <f t="shared" si="171"/>
        <v>0</v>
      </c>
      <c r="O324" s="41">
        <f>M324</f>
        <v>0</v>
      </c>
      <c r="P324" s="75">
        <f t="shared" si="164"/>
        <v>0</v>
      </c>
      <c r="Q324" s="10"/>
      <c r="R324" s="61"/>
      <c r="S324" s="2"/>
      <c r="T324" s="2"/>
      <c r="U324" s="2"/>
      <c r="V324" s="2"/>
      <c r="W324" s="2"/>
      <c r="X324" s="2"/>
    </row>
    <row r="325" spans="1:24" ht="75" x14ac:dyDescent="0.2">
      <c r="A325" s="90" t="s">
        <v>226</v>
      </c>
      <c r="B325" s="73">
        <v>502</v>
      </c>
      <c r="C325" s="88">
        <v>7</v>
      </c>
      <c r="D325" s="88">
        <v>7</v>
      </c>
      <c r="E325" s="109" t="s">
        <v>1</v>
      </c>
      <c r="F325" s="111" t="s">
        <v>9</v>
      </c>
      <c r="G325" s="111" t="s">
        <v>203</v>
      </c>
      <c r="H325" s="116" t="s">
        <v>114</v>
      </c>
      <c r="I325" s="73"/>
      <c r="J325" s="89"/>
      <c r="K325" s="74">
        <f>K326</f>
        <v>145000</v>
      </c>
      <c r="L325" s="74">
        <f t="shared" ref="L325:O325" si="175">L326</f>
        <v>0</v>
      </c>
      <c r="M325" s="74">
        <f t="shared" si="175"/>
        <v>0</v>
      </c>
      <c r="N325" s="75">
        <f t="shared" si="171"/>
        <v>0</v>
      </c>
      <c r="O325" s="74">
        <f t="shared" si="175"/>
        <v>0</v>
      </c>
      <c r="P325" s="75">
        <f t="shared" si="164"/>
        <v>0</v>
      </c>
      <c r="Q325" s="10"/>
      <c r="R325" s="82"/>
      <c r="S325" s="2"/>
      <c r="T325" s="2"/>
      <c r="U325" s="2"/>
      <c r="V325" s="2"/>
      <c r="W325" s="2"/>
      <c r="X325" s="2"/>
    </row>
    <row r="326" spans="1:24" ht="75" x14ac:dyDescent="0.2">
      <c r="A326" s="85" t="s">
        <v>163</v>
      </c>
      <c r="B326" s="73">
        <v>502</v>
      </c>
      <c r="C326" s="86">
        <v>7</v>
      </c>
      <c r="D326" s="86">
        <v>7</v>
      </c>
      <c r="E326" s="107" t="s">
        <v>1</v>
      </c>
      <c r="F326" s="105" t="s">
        <v>9</v>
      </c>
      <c r="G326" s="105" t="s">
        <v>1</v>
      </c>
      <c r="H326" s="116" t="s">
        <v>114</v>
      </c>
      <c r="I326" s="40"/>
      <c r="J326" s="87"/>
      <c r="K326" s="41">
        <f>K327+K330+K333</f>
        <v>145000</v>
      </c>
      <c r="L326" s="41">
        <f>L327+L330+L333</f>
        <v>0</v>
      </c>
      <c r="M326" s="41">
        <f>M327+M330+M333</f>
        <v>0</v>
      </c>
      <c r="N326" s="75">
        <f t="shared" si="171"/>
        <v>0</v>
      </c>
      <c r="O326" s="41">
        <f>O327+O330+O333</f>
        <v>0</v>
      </c>
      <c r="P326" s="75">
        <f t="shared" si="164"/>
        <v>0</v>
      </c>
      <c r="Q326" s="10"/>
      <c r="R326" s="82"/>
      <c r="S326" s="2"/>
      <c r="T326" s="2"/>
      <c r="U326" s="2"/>
      <c r="V326" s="2"/>
      <c r="W326" s="2"/>
      <c r="X326" s="2"/>
    </row>
    <row r="327" spans="1:24" ht="56.25" x14ac:dyDescent="0.2">
      <c r="A327" s="85" t="s">
        <v>11</v>
      </c>
      <c r="B327" s="73">
        <v>502</v>
      </c>
      <c r="C327" s="86">
        <v>7</v>
      </c>
      <c r="D327" s="86">
        <v>7</v>
      </c>
      <c r="E327" s="107" t="s">
        <v>1</v>
      </c>
      <c r="F327" s="105" t="s">
        <v>9</v>
      </c>
      <c r="G327" s="105" t="s">
        <v>1</v>
      </c>
      <c r="H327" s="106" t="s">
        <v>129</v>
      </c>
      <c r="I327" s="40"/>
      <c r="J327" s="87"/>
      <c r="K327" s="41">
        <f>K328</f>
        <v>90000</v>
      </c>
      <c r="L327" s="41">
        <f>L328</f>
        <v>0</v>
      </c>
      <c r="M327" s="41">
        <f>M328</f>
        <v>0</v>
      </c>
      <c r="N327" s="75">
        <f t="shared" si="171"/>
        <v>0</v>
      </c>
      <c r="O327" s="41">
        <f>O328</f>
        <v>0</v>
      </c>
      <c r="P327" s="75">
        <f t="shared" si="164"/>
        <v>0</v>
      </c>
      <c r="Q327" s="10"/>
      <c r="R327" s="61"/>
      <c r="S327" s="2"/>
      <c r="T327" s="2"/>
      <c r="U327" s="2"/>
      <c r="V327" s="2"/>
      <c r="W327" s="2"/>
      <c r="X327" s="2"/>
    </row>
    <row r="328" spans="1:24" ht="37.5" x14ac:dyDescent="0.2">
      <c r="A328" s="90" t="s">
        <v>309</v>
      </c>
      <c r="B328" s="73">
        <v>502</v>
      </c>
      <c r="C328" s="86">
        <v>7</v>
      </c>
      <c r="D328" s="86">
        <v>7</v>
      </c>
      <c r="E328" s="113" t="s">
        <v>1</v>
      </c>
      <c r="F328" s="105" t="s">
        <v>9</v>
      </c>
      <c r="G328" s="105" t="s">
        <v>1</v>
      </c>
      <c r="H328" s="106" t="s">
        <v>129</v>
      </c>
      <c r="I328" s="40">
        <v>200</v>
      </c>
      <c r="J328" s="87"/>
      <c r="K328" s="41">
        <f>K329</f>
        <v>90000</v>
      </c>
      <c r="L328" s="41">
        <f t="shared" ref="L328:O328" si="176">L329</f>
        <v>0</v>
      </c>
      <c r="M328" s="41">
        <f t="shared" si="176"/>
        <v>0</v>
      </c>
      <c r="N328" s="75">
        <f t="shared" si="171"/>
        <v>0</v>
      </c>
      <c r="O328" s="41">
        <f t="shared" si="176"/>
        <v>0</v>
      </c>
      <c r="P328" s="75">
        <f t="shared" si="164"/>
        <v>0</v>
      </c>
      <c r="Q328" s="10"/>
      <c r="R328" s="61"/>
      <c r="S328" s="2"/>
      <c r="T328" s="2"/>
      <c r="U328" s="2"/>
      <c r="V328" s="2"/>
      <c r="W328" s="2"/>
      <c r="X328" s="2"/>
    </row>
    <row r="329" spans="1:24" ht="56.25" x14ac:dyDescent="0.2">
      <c r="A329" s="85" t="s">
        <v>2</v>
      </c>
      <c r="B329" s="73">
        <v>502</v>
      </c>
      <c r="C329" s="86">
        <v>7</v>
      </c>
      <c r="D329" s="86">
        <v>7</v>
      </c>
      <c r="E329" s="113" t="s">
        <v>1</v>
      </c>
      <c r="F329" s="105" t="s">
        <v>9</v>
      </c>
      <c r="G329" s="105" t="s">
        <v>1</v>
      </c>
      <c r="H329" s="106" t="s">
        <v>129</v>
      </c>
      <c r="I329" s="40">
        <v>240</v>
      </c>
      <c r="J329" s="87"/>
      <c r="K329" s="41">
        <v>90000</v>
      </c>
      <c r="L329" s="41"/>
      <c r="M329" s="41">
        <v>0</v>
      </c>
      <c r="N329" s="75">
        <f t="shared" si="171"/>
        <v>0</v>
      </c>
      <c r="O329" s="41">
        <f>M329</f>
        <v>0</v>
      </c>
      <c r="P329" s="75">
        <f t="shared" si="164"/>
        <v>0</v>
      </c>
      <c r="Q329" s="10"/>
      <c r="R329" s="61"/>
      <c r="S329" s="2"/>
      <c r="T329" s="2"/>
      <c r="U329" s="2"/>
      <c r="V329" s="2"/>
      <c r="W329" s="2"/>
      <c r="X329" s="2"/>
    </row>
    <row r="330" spans="1:24" ht="56.25" x14ac:dyDescent="0.2">
      <c r="A330" s="90" t="s">
        <v>10</v>
      </c>
      <c r="B330" s="73">
        <v>502</v>
      </c>
      <c r="C330" s="88">
        <v>7</v>
      </c>
      <c r="D330" s="88">
        <v>7</v>
      </c>
      <c r="E330" s="115" t="s">
        <v>1</v>
      </c>
      <c r="F330" s="111" t="s">
        <v>9</v>
      </c>
      <c r="G330" s="111" t="s">
        <v>1</v>
      </c>
      <c r="H330" s="116" t="s">
        <v>139</v>
      </c>
      <c r="I330" s="73"/>
      <c r="J330" s="89"/>
      <c r="K330" s="74">
        <f>K331</f>
        <v>30000</v>
      </c>
      <c r="L330" s="74">
        <f t="shared" ref="L330:O331" si="177">L331</f>
        <v>0</v>
      </c>
      <c r="M330" s="74">
        <f t="shared" si="177"/>
        <v>0</v>
      </c>
      <c r="N330" s="75">
        <f t="shared" si="171"/>
        <v>0</v>
      </c>
      <c r="O330" s="74">
        <f t="shared" si="177"/>
        <v>0</v>
      </c>
      <c r="P330" s="75">
        <f t="shared" si="164"/>
        <v>0</v>
      </c>
      <c r="Q330" s="10"/>
      <c r="R330" s="61"/>
      <c r="S330" s="2"/>
      <c r="T330" s="2"/>
      <c r="U330" s="2"/>
      <c r="V330" s="2"/>
      <c r="W330" s="2"/>
      <c r="X330" s="2"/>
    </row>
    <row r="331" spans="1:24" ht="37.5" x14ac:dyDescent="0.2">
      <c r="A331" s="90" t="s">
        <v>309</v>
      </c>
      <c r="B331" s="73">
        <v>502</v>
      </c>
      <c r="C331" s="86">
        <v>7</v>
      </c>
      <c r="D331" s="86">
        <v>7</v>
      </c>
      <c r="E331" s="113" t="s">
        <v>1</v>
      </c>
      <c r="F331" s="105" t="s">
        <v>9</v>
      </c>
      <c r="G331" s="105" t="s">
        <v>1</v>
      </c>
      <c r="H331" s="106" t="s">
        <v>139</v>
      </c>
      <c r="I331" s="40">
        <v>200</v>
      </c>
      <c r="J331" s="87"/>
      <c r="K331" s="41">
        <f>K332</f>
        <v>30000</v>
      </c>
      <c r="L331" s="41">
        <f t="shared" si="177"/>
        <v>0</v>
      </c>
      <c r="M331" s="41">
        <f t="shared" si="177"/>
        <v>0</v>
      </c>
      <c r="N331" s="75">
        <f t="shared" si="171"/>
        <v>0</v>
      </c>
      <c r="O331" s="41">
        <f t="shared" si="177"/>
        <v>0</v>
      </c>
      <c r="P331" s="75">
        <f t="shared" si="164"/>
        <v>0</v>
      </c>
      <c r="Q331" s="10"/>
      <c r="R331" s="67"/>
      <c r="S331" s="2"/>
      <c r="T331" s="2"/>
      <c r="U331" s="2"/>
      <c r="V331" s="2"/>
      <c r="W331" s="2"/>
      <c r="X331" s="2"/>
    </row>
    <row r="332" spans="1:24" ht="56.25" x14ac:dyDescent="0.2">
      <c r="A332" s="85" t="s">
        <v>2</v>
      </c>
      <c r="B332" s="73">
        <v>502</v>
      </c>
      <c r="C332" s="86">
        <v>7</v>
      </c>
      <c r="D332" s="86">
        <v>7</v>
      </c>
      <c r="E332" s="113" t="s">
        <v>1</v>
      </c>
      <c r="F332" s="105" t="s">
        <v>9</v>
      </c>
      <c r="G332" s="105" t="s">
        <v>1</v>
      </c>
      <c r="H332" s="106" t="s">
        <v>139</v>
      </c>
      <c r="I332" s="40">
        <v>240</v>
      </c>
      <c r="J332" s="87"/>
      <c r="K332" s="41">
        <v>30000</v>
      </c>
      <c r="L332" s="41"/>
      <c r="M332" s="41">
        <v>0</v>
      </c>
      <c r="N332" s="75">
        <f t="shared" si="171"/>
        <v>0</v>
      </c>
      <c r="O332" s="41">
        <f>M332</f>
        <v>0</v>
      </c>
      <c r="P332" s="75">
        <f t="shared" si="164"/>
        <v>0</v>
      </c>
      <c r="Q332" s="10"/>
      <c r="R332" s="67"/>
      <c r="S332" s="2"/>
      <c r="T332" s="2"/>
      <c r="U332" s="2"/>
      <c r="V332" s="2"/>
      <c r="W332" s="2"/>
      <c r="X332" s="2"/>
    </row>
    <row r="333" spans="1:24" ht="37.5" x14ac:dyDescent="0.2">
      <c r="A333" s="90" t="s">
        <v>238</v>
      </c>
      <c r="B333" s="73">
        <v>502</v>
      </c>
      <c r="C333" s="88">
        <v>7</v>
      </c>
      <c r="D333" s="88">
        <v>7</v>
      </c>
      <c r="E333" s="115" t="s">
        <v>1</v>
      </c>
      <c r="F333" s="111" t="s">
        <v>9</v>
      </c>
      <c r="G333" s="111" t="s">
        <v>1</v>
      </c>
      <c r="H333" s="116" t="s">
        <v>237</v>
      </c>
      <c r="I333" s="73"/>
      <c r="J333" s="87"/>
      <c r="K333" s="41">
        <f>K334</f>
        <v>25000</v>
      </c>
      <c r="L333" s="41">
        <f t="shared" ref="L333:O334" si="178">L334</f>
        <v>0</v>
      </c>
      <c r="M333" s="41">
        <f t="shared" si="178"/>
        <v>0</v>
      </c>
      <c r="N333" s="75">
        <f t="shared" si="171"/>
        <v>0</v>
      </c>
      <c r="O333" s="41">
        <f t="shared" si="178"/>
        <v>0</v>
      </c>
      <c r="P333" s="75">
        <f t="shared" si="164"/>
        <v>0</v>
      </c>
      <c r="Q333" s="10"/>
      <c r="R333" s="67"/>
      <c r="S333" s="2"/>
      <c r="T333" s="2"/>
      <c r="U333" s="2"/>
      <c r="V333" s="2"/>
      <c r="W333" s="2"/>
      <c r="X333" s="2"/>
    </row>
    <row r="334" spans="1:24" ht="37.5" x14ac:dyDescent="0.2">
      <c r="A334" s="90" t="s">
        <v>309</v>
      </c>
      <c r="B334" s="73">
        <v>502</v>
      </c>
      <c r="C334" s="86">
        <v>7</v>
      </c>
      <c r="D334" s="86">
        <v>7</v>
      </c>
      <c r="E334" s="113" t="s">
        <v>1</v>
      </c>
      <c r="F334" s="105" t="s">
        <v>9</v>
      </c>
      <c r="G334" s="105" t="s">
        <v>1</v>
      </c>
      <c r="H334" s="116" t="s">
        <v>237</v>
      </c>
      <c r="I334" s="40">
        <v>200</v>
      </c>
      <c r="J334" s="87"/>
      <c r="K334" s="41">
        <f>K335</f>
        <v>25000</v>
      </c>
      <c r="L334" s="41">
        <f t="shared" si="178"/>
        <v>0</v>
      </c>
      <c r="M334" s="41">
        <f t="shared" si="178"/>
        <v>0</v>
      </c>
      <c r="N334" s="75">
        <f t="shared" si="171"/>
        <v>0</v>
      </c>
      <c r="O334" s="41">
        <f t="shared" si="178"/>
        <v>0</v>
      </c>
      <c r="P334" s="75">
        <f t="shared" si="164"/>
        <v>0</v>
      </c>
      <c r="Q334" s="10"/>
      <c r="R334" s="67"/>
      <c r="S334" s="2"/>
      <c r="T334" s="2"/>
      <c r="U334" s="2"/>
      <c r="V334" s="2"/>
      <c r="W334" s="2"/>
      <c r="X334" s="2"/>
    </row>
    <row r="335" spans="1:24" ht="56.25" x14ac:dyDescent="0.2">
      <c r="A335" s="85" t="s">
        <v>2</v>
      </c>
      <c r="B335" s="73">
        <v>502</v>
      </c>
      <c r="C335" s="86">
        <v>7</v>
      </c>
      <c r="D335" s="86">
        <v>7</v>
      </c>
      <c r="E335" s="113" t="s">
        <v>1</v>
      </c>
      <c r="F335" s="105" t="s">
        <v>9</v>
      </c>
      <c r="G335" s="105" t="s">
        <v>1</v>
      </c>
      <c r="H335" s="116" t="s">
        <v>237</v>
      </c>
      <c r="I335" s="40">
        <v>240</v>
      </c>
      <c r="J335" s="87"/>
      <c r="K335" s="41">
        <v>25000</v>
      </c>
      <c r="L335" s="41"/>
      <c r="M335" s="41">
        <v>0</v>
      </c>
      <c r="N335" s="75">
        <f t="shared" si="171"/>
        <v>0</v>
      </c>
      <c r="O335" s="41">
        <f>M335</f>
        <v>0</v>
      </c>
      <c r="P335" s="75">
        <f t="shared" si="164"/>
        <v>0</v>
      </c>
      <c r="Q335" s="10"/>
      <c r="R335" s="67"/>
      <c r="S335" s="2"/>
      <c r="T335" s="2"/>
      <c r="U335" s="2"/>
      <c r="V335" s="2"/>
      <c r="W335" s="2"/>
      <c r="X335" s="2"/>
    </row>
    <row r="336" spans="1:24" ht="18.75" x14ac:dyDescent="0.2">
      <c r="A336" s="85" t="s">
        <v>42</v>
      </c>
      <c r="B336" s="73">
        <v>502</v>
      </c>
      <c r="C336" s="88">
        <v>10</v>
      </c>
      <c r="D336" s="88">
        <v>0</v>
      </c>
      <c r="E336" s="115"/>
      <c r="F336" s="111"/>
      <c r="G336" s="111"/>
      <c r="H336" s="116"/>
      <c r="I336" s="76"/>
      <c r="J336" s="89"/>
      <c r="K336" s="35">
        <f>K337+K344+K355+K362</f>
        <v>2435376</v>
      </c>
      <c r="L336" s="35">
        <f t="shared" ref="L336:O336" si="179">L337+L344+L355+L362</f>
        <v>0</v>
      </c>
      <c r="M336" s="35">
        <f t="shared" si="179"/>
        <v>460309.44</v>
      </c>
      <c r="N336" s="75">
        <f t="shared" si="171"/>
        <v>18.900959851784695</v>
      </c>
      <c r="O336" s="35">
        <f t="shared" si="179"/>
        <v>460309.44</v>
      </c>
      <c r="P336" s="75">
        <f t="shared" si="164"/>
        <v>18.900959851784695</v>
      </c>
      <c r="Q336" s="10"/>
      <c r="R336" s="61"/>
      <c r="S336" s="2"/>
      <c r="T336" s="2"/>
      <c r="U336" s="2"/>
      <c r="V336" s="2"/>
      <c r="W336" s="2"/>
      <c r="X336" s="2"/>
    </row>
    <row r="337" spans="1:24" ht="18.75" x14ac:dyDescent="0.2">
      <c r="A337" s="85" t="s">
        <v>71</v>
      </c>
      <c r="B337" s="73">
        <v>502</v>
      </c>
      <c r="C337" s="86">
        <v>10</v>
      </c>
      <c r="D337" s="86">
        <v>1</v>
      </c>
      <c r="E337" s="113"/>
      <c r="F337" s="105"/>
      <c r="G337" s="105"/>
      <c r="H337" s="106"/>
      <c r="I337" s="52"/>
      <c r="J337" s="87"/>
      <c r="K337" s="12">
        <f>K338</f>
        <v>1560000</v>
      </c>
      <c r="L337" s="12">
        <f t="shared" ref="L337:O338" si="180">L338</f>
        <v>0</v>
      </c>
      <c r="M337" s="12">
        <f t="shared" si="180"/>
        <v>283507.44</v>
      </c>
      <c r="N337" s="75">
        <f t="shared" si="171"/>
        <v>18.173553846153848</v>
      </c>
      <c r="O337" s="12">
        <f t="shared" si="180"/>
        <v>283507.44</v>
      </c>
      <c r="P337" s="75">
        <f t="shared" si="164"/>
        <v>18.173553846153848</v>
      </c>
      <c r="Q337" s="10"/>
      <c r="R337" s="61"/>
      <c r="S337" s="2"/>
      <c r="T337" s="2"/>
      <c r="U337" s="2"/>
      <c r="V337" s="2"/>
      <c r="W337" s="2"/>
      <c r="X337" s="2"/>
    </row>
    <row r="338" spans="1:24" ht="72" customHeight="1" x14ac:dyDescent="0.2">
      <c r="A338" s="90" t="s">
        <v>221</v>
      </c>
      <c r="B338" s="73">
        <v>502</v>
      </c>
      <c r="C338" s="86">
        <v>10</v>
      </c>
      <c r="D338" s="86">
        <v>1</v>
      </c>
      <c r="E338" s="107" t="s">
        <v>1</v>
      </c>
      <c r="F338" s="105" t="s">
        <v>204</v>
      </c>
      <c r="G338" s="105" t="s">
        <v>203</v>
      </c>
      <c r="H338" s="106" t="s">
        <v>114</v>
      </c>
      <c r="I338" s="40"/>
      <c r="J338" s="87"/>
      <c r="K338" s="12">
        <f>K339</f>
        <v>1560000</v>
      </c>
      <c r="L338" s="12">
        <f t="shared" si="180"/>
        <v>0</v>
      </c>
      <c r="M338" s="12">
        <f t="shared" si="180"/>
        <v>283507.44</v>
      </c>
      <c r="N338" s="75">
        <f t="shared" si="171"/>
        <v>18.173553846153848</v>
      </c>
      <c r="O338" s="12">
        <f t="shared" si="180"/>
        <v>283507.44</v>
      </c>
      <c r="P338" s="75">
        <f t="shared" si="164"/>
        <v>18.173553846153848</v>
      </c>
      <c r="Q338" s="10"/>
      <c r="R338" s="61"/>
      <c r="S338" s="2"/>
      <c r="T338" s="2"/>
      <c r="U338" s="2"/>
      <c r="V338" s="2"/>
      <c r="W338" s="2"/>
      <c r="X338" s="2"/>
    </row>
    <row r="339" spans="1:24" ht="56.25" x14ac:dyDescent="0.2">
      <c r="A339" s="85" t="s">
        <v>68</v>
      </c>
      <c r="B339" s="73">
        <v>502</v>
      </c>
      <c r="C339" s="86">
        <v>10</v>
      </c>
      <c r="D339" s="86">
        <v>1</v>
      </c>
      <c r="E339" s="107" t="s">
        <v>1</v>
      </c>
      <c r="F339" s="105" t="s">
        <v>26</v>
      </c>
      <c r="G339" s="105" t="s">
        <v>203</v>
      </c>
      <c r="H339" s="106" t="s">
        <v>114</v>
      </c>
      <c r="I339" s="40"/>
      <c r="J339" s="87"/>
      <c r="K339" s="12">
        <f t="shared" ref="K339:O342" si="181">K340</f>
        <v>1560000</v>
      </c>
      <c r="L339" s="12">
        <f t="shared" si="181"/>
        <v>0</v>
      </c>
      <c r="M339" s="12">
        <f t="shared" si="181"/>
        <v>283507.44</v>
      </c>
      <c r="N339" s="75">
        <f t="shared" si="171"/>
        <v>18.173553846153848</v>
      </c>
      <c r="O339" s="12">
        <f t="shared" si="181"/>
        <v>283507.44</v>
      </c>
      <c r="P339" s="75">
        <f t="shared" si="164"/>
        <v>18.173553846153848</v>
      </c>
      <c r="Q339" s="10"/>
      <c r="R339" s="61"/>
      <c r="S339" s="2"/>
      <c r="T339" s="2"/>
      <c r="U339" s="2"/>
      <c r="V339" s="2"/>
      <c r="W339" s="2"/>
      <c r="X339" s="2"/>
    </row>
    <row r="340" spans="1:24" ht="18.75" x14ac:dyDescent="0.2">
      <c r="A340" s="90" t="s">
        <v>71</v>
      </c>
      <c r="B340" s="73">
        <v>502</v>
      </c>
      <c r="C340" s="86">
        <v>10</v>
      </c>
      <c r="D340" s="86">
        <v>1</v>
      </c>
      <c r="E340" s="107" t="s">
        <v>1</v>
      </c>
      <c r="F340" s="120" t="s">
        <v>26</v>
      </c>
      <c r="G340" s="105" t="s">
        <v>1</v>
      </c>
      <c r="H340" s="106" t="s">
        <v>114</v>
      </c>
      <c r="I340" s="40"/>
      <c r="J340" s="87"/>
      <c r="K340" s="12">
        <f>K341</f>
        <v>1560000</v>
      </c>
      <c r="L340" s="12">
        <f t="shared" si="181"/>
        <v>0</v>
      </c>
      <c r="M340" s="12">
        <f t="shared" si="181"/>
        <v>283507.44</v>
      </c>
      <c r="N340" s="75">
        <f t="shared" si="171"/>
        <v>18.173553846153848</v>
      </c>
      <c r="O340" s="12">
        <f t="shared" si="181"/>
        <v>283507.44</v>
      </c>
      <c r="P340" s="75">
        <f t="shared" si="164"/>
        <v>18.173553846153848</v>
      </c>
      <c r="Q340" s="10"/>
      <c r="R340" s="61"/>
      <c r="S340" s="2"/>
      <c r="T340" s="2"/>
      <c r="U340" s="2"/>
      <c r="V340" s="2"/>
      <c r="W340" s="2"/>
      <c r="X340" s="2"/>
    </row>
    <row r="341" spans="1:24" ht="56.25" x14ac:dyDescent="0.2">
      <c r="A341" s="90" t="s">
        <v>70</v>
      </c>
      <c r="B341" s="73">
        <v>502</v>
      </c>
      <c r="C341" s="86">
        <v>10</v>
      </c>
      <c r="D341" s="86">
        <v>1</v>
      </c>
      <c r="E341" s="107" t="s">
        <v>1</v>
      </c>
      <c r="F341" s="120" t="s">
        <v>26</v>
      </c>
      <c r="G341" s="105" t="s">
        <v>1</v>
      </c>
      <c r="H341" s="106" t="s">
        <v>115</v>
      </c>
      <c r="I341" s="40"/>
      <c r="J341" s="87"/>
      <c r="K341" s="12">
        <f>K342</f>
        <v>1560000</v>
      </c>
      <c r="L341" s="12">
        <f t="shared" si="181"/>
        <v>0</v>
      </c>
      <c r="M341" s="12">
        <f t="shared" si="181"/>
        <v>283507.44</v>
      </c>
      <c r="N341" s="75">
        <f t="shared" si="171"/>
        <v>18.173553846153848</v>
      </c>
      <c r="O341" s="12">
        <f t="shared" si="181"/>
        <v>283507.44</v>
      </c>
      <c r="P341" s="75">
        <f t="shared" si="164"/>
        <v>18.173553846153848</v>
      </c>
      <c r="Q341" s="10"/>
      <c r="R341" s="67"/>
      <c r="S341" s="2"/>
      <c r="T341" s="2"/>
      <c r="U341" s="2"/>
      <c r="V341" s="2"/>
      <c r="W341" s="2"/>
      <c r="X341" s="2"/>
    </row>
    <row r="342" spans="1:24" ht="37.5" x14ac:dyDescent="0.2">
      <c r="A342" s="90" t="s">
        <v>107</v>
      </c>
      <c r="B342" s="73">
        <v>502</v>
      </c>
      <c r="C342" s="86">
        <v>10</v>
      </c>
      <c r="D342" s="86">
        <v>1</v>
      </c>
      <c r="E342" s="107" t="s">
        <v>1</v>
      </c>
      <c r="F342" s="120" t="s">
        <v>26</v>
      </c>
      <c r="G342" s="105" t="s">
        <v>1</v>
      </c>
      <c r="H342" s="106" t="s">
        <v>115</v>
      </c>
      <c r="I342" s="40">
        <v>300</v>
      </c>
      <c r="J342" s="87"/>
      <c r="K342" s="12">
        <f t="shared" si="181"/>
        <v>1560000</v>
      </c>
      <c r="L342" s="12">
        <f t="shared" si="181"/>
        <v>0</v>
      </c>
      <c r="M342" s="12">
        <f t="shared" si="181"/>
        <v>283507.44</v>
      </c>
      <c r="N342" s="75">
        <f t="shared" si="171"/>
        <v>18.173553846153848</v>
      </c>
      <c r="O342" s="12">
        <f t="shared" si="181"/>
        <v>283507.44</v>
      </c>
      <c r="P342" s="75">
        <f t="shared" si="164"/>
        <v>18.173553846153848</v>
      </c>
      <c r="Q342" s="10"/>
      <c r="R342" s="67"/>
      <c r="S342" s="2"/>
      <c r="T342" s="2"/>
      <c r="U342" s="2"/>
      <c r="V342" s="2"/>
      <c r="W342" s="2"/>
      <c r="X342" s="2"/>
    </row>
    <row r="343" spans="1:24" ht="37.5" x14ac:dyDescent="0.2">
      <c r="A343" s="90" t="s">
        <v>40</v>
      </c>
      <c r="B343" s="73">
        <v>502</v>
      </c>
      <c r="C343" s="86">
        <v>10</v>
      </c>
      <c r="D343" s="86">
        <v>1</v>
      </c>
      <c r="E343" s="107" t="s">
        <v>1</v>
      </c>
      <c r="F343" s="120" t="s">
        <v>26</v>
      </c>
      <c r="G343" s="105" t="s">
        <v>1</v>
      </c>
      <c r="H343" s="106" t="s">
        <v>115</v>
      </c>
      <c r="I343" s="40">
        <v>310</v>
      </c>
      <c r="J343" s="87"/>
      <c r="K343" s="41">
        <v>1560000</v>
      </c>
      <c r="L343" s="84"/>
      <c r="M343" s="41">
        <v>283507.44</v>
      </c>
      <c r="N343" s="75">
        <f t="shared" si="171"/>
        <v>18.173553846153848</v>
      </c>
      <c r="O343" s="41">
        <f>M343</f>
        <v>283507.44</v>
      </c>
      <c r="P343" s="75">
        <f t="shared" si="164"/>
        <v>18.173553846153848</v>
      </c>
      <c r="Q343" s="10"/>
      <c r="R343" s="67"/>
      <c r="S343" s="2"/>
      <c r="T343" s="2"/>
      <c r="U343" s="2"/>
      <c r="V343" s="2"/>
      <c r="W343" s="2"/>
      <c r="X343" s="2"/>
    </row>
    <row r="344" spans="1:24" ht="18.75" x14ac:dyDescent="0.2">
      <c r="A344" s="85" t="s">
        <v>69</v>
      </c>
      <c r="B344" s="73">
        <v>502</v>
      </c>
      <c r="C344" s="88">
        <v>10</v>
      </c>
      <c r="D344" s="88">
        <v>3</v>
      </c>
      <c r="E344" s="115"/>
      <c r="F344" s="111"/>
      <c r="G344" s="111"/>
      <c r="H344" s="116"/>
      <c r="I344" s="76"/>
      <c r="J344" s="89"/>
      <c r="K344" s="35">
        <f>K345</f>
        <v>80000</v>
      </c>
      <c r="L344" s="35">
        <f t="shared" ref="L344:O344" si="182">L345</f>
        <v>0</v>
      </c>
      <c r="M344" s="35">
        <f t="shared" si="182"/>
        <v>0</v>
      </c>
      <c r="N344" s="75">
        <f t="shared" si="171"/>
        <v>0</v>
      </c>
      <c r="O344" s="35">
        <f t="shared" si="182"/>
        <v>0</v>
      </c>
      <c r="P344" s="75">
        <f t="shared" si="164"/>
        <v>0</v>
      </c>
      <c r="Q344" s="10"/>
      <c r="R344" s="61"/>
      <c r="S344" s="2"/>
      <c r="T344" s="2"/>
      <c r="U344" s="2"/>
      <c r="V344" s="2"/>
      <c r="W344" s="2"/>
      <c r="X344" s="2"/>
    </row>
    <row r="345" spans="1:24" ht="70.5" customHeight="1" x14ac:dyDescent="0.2">
      <c r="A345" s="90" t="s">
        <v>221</v>
      </c>
      <c r="B345" s="73">
        <v>502</v>
      </c>
      <c r="C345" s="86">
        <v>10</v>
      </c>
      <c r="D345" s="86">
        <v>3</v>
      </c>
      <c r="E345" s="107" t="s">
        <v>1</v>
      </c>
      <c r="F345" s="105" t="s">
        <v>204</v>
      </c>
      <c r="G345" s="105" t="s">
        <v>203</v>
      </c>
      <c r="H345" s="106" t="s">
        <v>114</v>
      </c>
      <c r="I345" s="40"/>
      <c r="J345" s="87"/>
      <c r="K345" s="12">
        <f>K346</f>
        <v>80000</v>
      </c>
      <c r="L345" s="12">
        <f t="shared" ref="L345:O349" si="183">L346</f>
        <v>0</v>
      </c>
      <c r="M345" s="12">
        <f t="shared" si="183"/>
        <v>0</v>
      </c>
      <c r="N345" s="75">
        <f t="shared" si="171"/>
        <v>0</v>
      </c>
      <c r="O345" s="12">
        <f t="shared" si="183"/>
        <v>0</v>
      </c>
      <c r="P345" s="75">
        <f t="shared" si="164"/>
        <v>0</v>
      </c>
      <c r="Q345" s="10"/>
      <c r="R345" s="61"/>
      <c r="S345" s="2"/>
      <c r="T345" s="2"/>
      <c r="U345" s="2"/>
      <c r="V345" s="2"/>
      <c r="W345" s="2"/>
      <c r="X345" s="2"/>
    </row>
    <row r="346" spans="1:24" ht="56.25" x14ac:dyDescent="0.2">
      <c r="A346" s="85" t="s">
        <v>68</v>
      </c>
      <c r="B346" s="73">
        <v>502</v>
      </c>
      <c r="C346" s="86">
        <v>10</v>
      </c>
      <c r="D346" s="86">
        <v>3</v>
      </c>
      <c r="E346" s="107" t="s">
        <v>1</v>
      </c>
      <c r="F346" s="120" t="s">
        <v>26</v>
      </c>
      <c r="G346" s="105" t="s">
        <v>203</v>
      </c>
      <c r="H346" s="106" t="s">
        <v>114</v>
      </c>
      <c r="I346" s="40"/>
      <c r="J346" s="87"/>
      <c r="K346" s="12">
        <f>K347+K351</f>
        <v>80000</v>
      </c>
      <c r="L346" s="12">
        <f t="shared" ref="L346:O346" si="184">L347+L351</f>
        <v>0</v>
      </c>
      <c r="M346" s="12">
        <f t="shared" si="184"/>
        <v>0</v>
      </c>
      <c r="N346" s="75">
        <f t="shared" si="171"/>
        <v>0</v>
      </c>
      <c r="O346" s="12">
        <f t="shared" si="184"/>
        <v>0</v>
      </c>
      <c r="P346" s="75">
        <f t="shared" si="164"/>
        <v>0</v>
      </c>
      <c r="Q346" s="10"/>
      <c r="R346" s="61"/>
      <c r="S346" s="2"/>
      <c r="T346" s="2"/>
      <c r="U346" s="2"/>
      <c r="V346" s="2"/>
      <c r="W346" s="2"/>
      <c r="X346" s="2"/>
    </row>
    <row r="347" spans="1:24" ht="56.25" x14ac:dyDescent="0.2">
      <c r="A347" s="90" t="s">
        <v>224</v>
      </c>
      <c r="B347" s="73">
        <v>502</v>
      </c>
      <c r="C347" s="86">
        <v>10</v>
      </c>
      <c r="D347" s="86">
        <v>3</v>
      </c>
      <c r="E347" s="107" t="s">
        <v>1</v>
      </c>
      <c r="F347" s="120" t="s">
        <v>26</v>
      </c>
      <c r="G347" s="105" t="s">
        <v>27</v>
      </c>
      <c r="H347" s="106" t="s">
        <v>114</v>
      </c>
      <c r="I347" s="40"/>
      <c r="J347" s="87"/>
      <c r="K347" s="12">
        <f>K348</f>
        <v>40000</v>
      </c>
      <c r="L347" s="12">
        <f t="shared" si="183"/>
        <v>0</v>
      </c>
      <c r="M347" s="12">
        <f t="shared" si="183"/>
        <v>0</v>
      </c>
      <c r="N347" s="75">
        <f t="shared" si="171"/>
        <v>0</v>
      </c>
      <c r="O347" s="12">
        <f t="shared" si="183"/>
        <v>0</v>
      </c>
      <c r="P347" s="75">
        <f t="shared" si="164"/>
        <v>0</v>
      </c>
      <c r="Q347" s="10"/>
      <c r="R347" s="62"/>
      <c r="S347" s="2"/>
      <c r="T347" s="2"/>
      <c r="U347" s="2"/>
      <c r="V347" s="2"/>
      <c r="W347" s="2"/>
      <c r="X347" s="2"/>
    </row>
    <row r="348" spans="1:24" ht="56.25" x14ac:dyDescent="0.2">
      <c r="A348" s="90" t="s">
        <v>225</v>
      </c>
      <c r="B348" s="73">
        <v>502</v>
      </c>
      <c r="C348" s="86">
        <v>10</v>
      </c>
      <c r="D348" s="86">
        <v>3</v>
      </c>
      <c r="E348" s="107" t="s">
        <v>1</v>
      </c>
      <c r="F348" s="120" t="s">
        <v>26</v>
      </c>
      <c r="G348" s="105" t="s">
        <v>27</v>
      </c>
      <c r="H348" s="106" t="s">
        <v>136</v>
      </c>
      <c r="I348" s="40"/>
      <c r="J348" s="87"/>
      <c r="K348" s="12">
        <f>K349</f>
        <v>40000</v>
      </c>
      <c r="L348" s="12">
        <f t="shared" si="183"/>
        <v>0</v>
      </c>
      <c r="M348" s="12">
        <f t="shared" si="183"/>
        <v>0</v>
      </c>
      <c r="N348" s="75">
        <f t="shared" si="171"/>
        <v>0</v>
      </c>
      <c r="O348" s="12">
        <f t="shared" si="183"/>
        <v>0</v>
      </c>
      <c r="P348" s="75">
        <f t="shared" si="164"/>
        <v>0</v>
      </c>
      <c r="Q348" s="10"/>
      <c r="R348" s="62"/>
      <c r="S348" s="2"/>
      <c r="T348" s="2"/>
      <c r="U348" s="2"/>
      <c r="V348" s="2"/>
      <c r="W348" s="2"/>
      <c r="X348" s="2"/>
    </row>
    <row r="349" spans="1:24" ht="37.5" x14ac:dyDescent="0.2">
      <c r="A349" s="90" t="s">
        <v>107</v>
      </c>
      <c r="B349" s="73">
        <v>502</v>
      </c>
      <c r="C349" s="86">
        <v>10</v>
      </c>
      <c r="D349" s="86">
        <v>3</v>
      </c>
      <c r="E349" s="107" t="s">
        <v>1</v>
      </c>
      <c r="F349" s="120" t="s">
        <v>26</v>
      </c>
      <c r="G349" s="105" t="s">
        <v>27</v>
      </c>
      <c r="H349" s="106" t="s">
        <v>136</v>
      </c>
      <c r="I349" s="40">
        <v>300</v>
      </c>
      <c r="J349" s="87"/>
      <c r="K349" s="12">
        <f>K350</f>
        <v>40000</v>
      </c>
      <c r="L349" s="12">
        <f t="shared" si="183"/>
        <v>0</v>
      </c>
      <c r="M349" s="12">
        <f t="shared" si="183"/>
        <v>0</v>
      </c>
      <c r="N349" s="75">
        <f t="shared" si="171"/>
        <v>0</v>
      </c>
      <c r="O349" s="12">
        <f t="shared" si="183"/>
        <v>0</v>
      </c>
      <c r="P349" s="75">
        <f t="shared" si="164"/>
        <v>0</v>
      </c>
      <c r="Q349" s="10"/>
      <c r="R349" s="67"/>
      <c r="S349" s="2"/>
      <c r="T349" s="2"/>
      <c r="U349" s="2"/>
      <c r="V349" s="2"/>
      <c r="W349" s="2"/>
      <c r="X349" s="2"/>
    </row>
    <row r="350" spans="1:24" ht="37.5" x14ac:dyDescent="0.2">
      <c r="A350" s="85" t="s">
        <v>40</v>
      </c>
      <c r="B350" s="73">
        <v>502</v>
      </c>
      <c r="C350" s="86">
        <v>10</v>
      </c>
      <c r="D350" s="86">
        <v>3</v>
      </c>
      <c r="E350" s="107" t="s">
        <v>1</v>
      </c>
      <c r="F350" s="120" t="s">
        <v>26</v>
      </c>
      <c r="G350" s="105" t="s">
        <v>27</v>
      </c>
      <c r="H350" s="106" t="s">
        <v>136</v>
      </c>
      <c r="I350" s="40">
        <v>310</v>
      </c>
      <c r="J350" s="87"/>
      <c r="K350" s="12">
        <v>40000</v>
      </c>
      <c r="L350" s="12"/>
      <c r="M350" s="12">
        <v>0</v>
      </c>
      <c r="N350" s="75">
        <f t="shared" si="171"/>
        <v>0</v>
      </c>
      <c r="O350" s="12">
        <f>M350</f>
        <v>0</v>
      </c>
      <c r="P350" s="75">
        <f t="shared" si="164"/>
        <v>0</v>
      </c>
      <c r="Q350" s="10"/>
      <c r="R350" s="67"/>
      <c r="S350" s="2"/>
      <c r="T350" s="2"/>
      <c r="U350" s="2"/>
      <c r="V350" s="2"/>
      <c r="W350" s="2"/>
      <c r="X350" s="2"/>
    </row>
    <row r="351" spans="1:24" ht="18.75" x14ac:dyDescent="0.2">
      <c r="A351" s="90" t="s">
        <v>285</v>
      </c>
      <c r="B351" s="73">
        <v>502</v>
      </c>
      <c r="C351" s="86">
        <v>10</v>
      </c>
      <c r="D351" s="86">
        <v>3</v>
      </c>
      <c r="E351" s="107" t="s">
        <v>1</v>
      </c>
      <c r="F351" s="120" t="s">
        <v>26</v>
      </c>
      <c r="G351" s="105" t="s">
        <v>120</v>
      </c>
      <c r="H351" s="116" t="s">
        <v>114</v>
      </c>
      <c r="I351" s="40"/>
      <c r="J351" s="87"/>
      <c r="K351" s="12">
        <f>K352</f>
        <v>40000</v>
      </c>
      <c r="L351" s="12">
        <f t="shared" ref="L351:O353" si="185">L352</f>
        <v>0</v>
      </c>
      <c r="M351" s="12">
        <f t="shared" si="185"/>
        <v>0</v>
      </c>
      <c r="N351" s="75">
        <f t="shared" si="171"/>
        <v>0</v>
      </c>
      <c r="O351" s="12">
        <f t="shared" si="185"/>
        <v>0</v>
      </c>
      <c r="P351" s="75">
        <f t="shared" si="164"/>
        <v>0</v>
      </c>
      <c r="Q351" s="10"/>
      <c r="R351" s="139"/>
      <c r="S351" s="2"/>
      <c r="T351" s="2"/>
      <c r="U351" s="2"/>
      <c r="V351" s="2"/>
      <c r="W351" s="2"/>
      <c r="X351" s="2"/>
    </row>
    <row r="352" spans="1:24" ht="75" x14ac:dyDescent="0.2">
      <c r="A352" s="90" t="s">
        <v>367</v>
      </c>
      <c r="B352" s="73">
        <v>502</v>
      </c>
      <c r="C352" s="86">
        <v>10</v>
      </c>
      <c r="D352" s="86">
        <v>3</v>
      </c>
      <c r="E352" s="107" t="s">
        <v>1</v>
      </c>
      <c r="F352" s="120" t="s">
        <v>26</v>
      </c>
      <c r="G352" s="105" t="s">
        <v>120</v>
      </c>
      <c r="H352" s="116" t="s">
        <v>248</v>
      </c>
      <c r="I352" s="40"/>
      <c r="J352" s="87"/>
      <c r="K352" s="12">
        <f>K353</f>
        <v>40000</v>
      </c>
      <c r="L352" s="12">
        <f t="shared" si="185"/>
        <v>0</v>
      </c>
      <c r="M352" s="12">
        <f t="shared" si="185"/>
        <v>0</v>
      </c>
      <c r="N352" s="75">
        <f t="shared" si="171"/>
        <v>0</v>
      </c>
      <c r="O352" s="12">
        <f t="shared" si="185"/>
        <v>0</v>
      </c>
      <c r="P352" s="75">
        <f t="shared" si="164"/>
        <v>0</v>
      </c>
      <c r="Q352" s="10"/>
      <c r="R352" s="139"/>
      <c r="S352" s="2"/>
      <c r="T352" s="2"/>
      <c r="U352" s="2"/>
      <c r="V352" s="2"/>
      <c r="W352" s="2"/>
      <c r="X352" s="2"/>
    </row>
    <row r="353" spans="1:24" ht="37.5" x14ac:dyDescent="0.2">
      <c r="A353" s="90" t="s">
        <v>107</v>
      </c>
      <c r="B353" s="73">
        <v>502</v>
      </c>
      <c r="C353" s="86">
        <v>10</v>
      </c>
      <c r="D353" s="86">
        <v>3</v>
      </c>
      <c r="E353" s="107" t="s">
        <v>1</v>
      </c>
      <c r="F353" s="120" t="s">
        <v>26</v>
      </c>
      <c r="G353" s="105" t="s">
        <v>120</v>
      </c>
      <c r="H353" s="116" t="s">
        <v>248</v>
      </c>
      <c r="I353" s="40">
        <v>300</v>
      </c>
      <c r="J353" s="87"/>
      <c r="K353" s="12">
        <f>K354</f>
        <v>40000</v>
      </c>
      <c r="L353" s="12">
        <f t="shared" si="185"/>
        <v>0</v>
      </c>
      <c r="M353" s="12">
        <f t="shared" si="185"/>
        <v>0</v>
      </c>
      <c r="N353" s="75">
        <f t="shared" si="171"/>
        <v>0</v>
      </c>
      <c r="O353" s="12">
        <f t="shared" si="185"/>
        <v>0</v>
      </c>
      <c r="P353" s="75">
        <f t="shared" si="164"/>
        <v>0</v>
      </c>
      <c r="Q353" s="10"/>
      <c r="R353" s="139"/>
      <c r="S353" s="2"/>
      <c r="T353" s="2"/>
      <c r="U353" s="2"/>
      <c r="V353" s="2"/>
      <c r="W353" s="2"/>
      <c r="X353" s="2"/>
    </row>
    <row r="354" spans="1:24" ht="37.5" x14ac:dyDescent="0.2">
      <c r="A354" s="90" t="s">
        <v>63</v>
      </c>
      <c r="B354" s="73">
        <v>502</v>
      </c>
      <c r="C354" s="86">
        <v>10</v>
      </c>
      <c r="D354" s="86">
        <v>3</v>
      </c>
      <c r="E354" s="107" t="s">
        <v>1</v>
      </c>
      <c r="F354" s="120" t="s">
        <v>26</v>
      </c>
      <c r="G354" s="105" t="s">
        <v>120</v>
      </c>
      <c r="H354" s="116" t="s">
        <v>248</v>
      </c>
      <c r="I354" s="40">
        <v>320</v>
      </c>
      <c r="J354" s="87"/>
      <c r="K354" s="12">
        <v>40000</v>
      </c>
      <c r="L354" s="12"/>
      <c r="M354" s="12">
        <v>0</v>
      </c>
      <c r="N354" s="75">
        <f t="shared" si="171"/>
        <v>0</v>
      </c>
      <c r="O354" s="12">
        <f>M354</f>
        <v>0</v>
      </c>
      <c r="P354" s="75">
        <f t="shared" si="164"/>
        <v>0</v>
      </c>
      <c r="Q354" s="10"/>
      <c r="R354" s="139"/>
      <c r="S354" s="2"/>
      <c r="T354" s="2"/>
      <c r="U354" s="2"/>
      <c r="V354" s="2"/>
      <c r="W354" s="2"/>
      <c r="X354" s="2"/>
    </row>
    <row r="355" spans="1:24" ht="18.75" x14ac:dyDescent="0.2">
      <c r="A355" s="90" t="s">
        <v>41</v>
      </c>
      <c r="B355" s="73">
        <v>502</v>
      </c>
      <c r="C355" s="86">
        <v>10</v>
      </c>
      <c r="D355" s="86">
        <v>4</v>
      </c>
      <c r="E355" s="107"/>
      <c r="F355" s="120"/>
      <c r="G355" s="105"/>
      <c r="H355" s="116"/>
      <c r="I355" s="40"/>
      <c r="J355" s="87"/>
      <c r="K355" s="12">
        <f t="shared" ref="K355:K360" si="186">K356</f>
        <v>50000</v>
      </c>
      <c r="L355" s="12">
        <f t="shared" ref="L355:O360" si="187">L356</f>
        <v>0</v>
      </c>
      <c r="M355" s="12">
        <f t="shared" si="187"/>
        <v>0</v>
      </c>
      <c r="N355" s="75">
        <f t="shared" si="171"/>
        <v>0</v>
      </c>
      <c r="O355" s="12">
        <f t="shared" si="187"/>
        <v>0</v>
      </c>
      <c r="P355" s="75">
        <f t="shared" si="164"/>
        <v>0</v>
      </c>
      <c r="Q355" s="10"/>
      <c r="R355" s="141"/>
      <c r="S355" s="2"/>
      <c r="T355" s="2"/>
      <c r="U355" s="2"/>
      <c r="V355" s="2"/>
      <c r="W355" s="2"/>
      <c r="X355" s="2"/>
    </row>
    <row r="356" spans="1:24" ht="75" customHeight="1" x14ac:dyDescent="0.2">
      <c r="A356" s="90" t="s">
        <v>216</v>
      </c>
      <c r="B356" s="73">
        <v>502</v>
      </c>
      <c r="C356" s="86">
        <v>10</v>
      </c>
      <c r="D356" s="86">
        <v>4</v>
      </c>
      <c r="E356" s="113" t="s">
        <v>27</v>
      </c>
      <c r="F356" s="104">
        <v>0</v>
      </c>
      <c r="G356" s="105" t="s">
        <v>203</v>
      </c>
      <c r="H356" s="106" t="s">
        <v>114</v>
      </c>
      <c r="I356" s="40"/>
      <c r="J356" s="87"/>
      <c r="K356" s="12">
        <f t="shared" si="186"/>
        <v>50000</v>
      </c>
      <c r="L356" s="12">
        <f t="shared" si="187"/>
        <v>0</v>
      </c>
      <c r="M356" s="12">
        <f t="shared" si="187"/>
        <v>0</v>
      </c>
      <c r="N356" s="75">
        <f t="shared" si="171"/>
        <v>0</v>
      </c>
      <c r="O356" s="12">
        <f t="shared" si="187"/>
        <v>0</v>
      </c>
      <c r="P356" s="75">
        <f t="shared" si="164"/>
        <v>0</v>
      </c>
      <c r="Q356" s="10"/>
      <c r="R356" s="141"/>
      <c r="S356" s="2"/>
      <c r="T356" s="2"/>
      <c r="U356" s="2"/>
      <c r="V356" s="2"/>
      <c r="W356" s="2"/>
      <c r="X356" s="2"/>
    </row>
    <row r="357" spans="1:24" ht="112.5" x14ac:dyDescent="0.2">
      <c r="A357" s="90" t="s">
        <v>250</v>
      </c>
      <c r="B357" s="73">
        <v>502</v>
      </c>
      <c r="C357" s="86">
        <v>10</v>
      </c>
      <c r="D357" s="86">
        <v>4</v>
      </c>
      <c r="E357" s="113" t="s">
        <v>27</v>
      </c>
      <c r="F357" s="104">
        <v>2</v>
      </c>
      <c r="G357" s="105" t="s">
        <v>203</v>
      </c>
      <c r="H357" s="106" t="s">
        <v>114</v>
      </c>
      <c r="I357" s="40"/>
      <c r="J357" s="87"/>
      <c r="K357" s="12">
        <f t="shared" si="186"/>
        <v>50000</v>
      </c>
      <c r="L357" s="12">
        <f t="shared" si="187"/>
        <v>0</v>
      </c>
      <c r="M357" s="12">
        <f t="shared" si="187"/>
        <v>0</v>
      </c>
      <c r="N357" s="75">
        <f t="shared" si="171"/>
        <v>0</v>
      </c>
      <c r="O357" s="12">
        <f t="shared" si="187"/>
        <v>0</v>
      </c>
      <c r="P357" s="75">
        <f t="shared" si="164"/>
        <v>0</v>
      </c>
      <c r="Q357" s="10"/>
      <c r="R357" s="141"/>
      <c r="S357" s="2"/>
      <c r="T357" s="2"/>
      <c r="U357" s="2"/>
      <c r="V357" s="2"/>
      <c r="W357" s="2"/>
      <c r="X357" s="2"/>
    </row>
    <row r="358" spans="1:24" ht="37.5" x14ac:dyDescent="0.2">
      <c r="A358" s="90" t="s">
        <v>368</v>
      </c>
      <c r="B358" s="73">
        <v>502</v>
      </c>
      <c r="C358" s="86">
        <v>10</v>
      </c>
      <c r="D358" s="86">
        <v>4</v>
      </c>
      <c r="E358" s="113" t="s">
        <v>27</v>
      </c>
      <c r="F358" s="104">
        <v>2</v>
      </c>
      <c r="G358" s="105" t="s">
        <v>27</v>
      </c>
      <c r="H358" s="106" t="s">
        <v>114</v>
      </c>
      <c r="I358" s="40"/>
      <c r="J358" s="87"/>
      <c r="K358" s="12">
        <f t="shared" si="186"/>
        <v>50000</v>
      </c>
      <c r="L358" s="12">
        <f t="shared" si="187"/>
        <v>0</v>
      </c>
      <c r="M358" s="12">
        <f t="shared" si="187"/>
        <v>0</v>
      </c>
      <c r="N358" s="75">
        <f t="shared" si="171"/>
        <v>0</v>
      </c>
      <c r="O358" s="12">
        <f t="shared" si="187"/>
        <v>0</v>
      </c>
      <c r="P358" s="75">
        <f t="shared" si="164"/>
        <v>0</v>
      </c>
      <c r="Q358" s="10"/>
      <c r="R358" s="141"/>
      <c r="S358" s="2"/>
      <c r="T358" s="2"/>
      <c r="U358" s="2"/>
      <c r="V358" s="2"/>
      <c r="W358" s="2"/>
      <c r="X358" s="2"/>
    </row>
    <row r="359" spans="1:24" ht="37.5" x14ac:dyDescent="0.2">
      <c r="A359" s="90" t="s">
        <v>368</v>
      </c>
      <c r="B359" s="73">
        <v>502</v>
      </c>
      <c r="C359" s="86">
        <v>10</v>
      </c>
      <c r="D359" s="86">
        <v>4</v>
      </c>
      <c r="E359" s="113" t="s">
        <v>27</v>
      </c>
      <c r="F359" s="104">
        <v>2</v>
      </c>
      <c r="G359" s="105" t="s">
        <v>27</v>
      </c>
      <c r="H359" s="106" t="s">
        <v>136</v>
      </c>
      <c r="I359" s="40"/>
      <c r="J359" s="87"/>
      <c r="K359" s="12">
        <f t="shared" si="186"/>
        <v>50000</v>
      </c>
      <c r="L359" s="12">
        <f t="shared" si="187"/>
        <v>0</v>
      </c>
      <c r="M359" s="12">
        <f t="shared" si="187"/>
        <v>0</v>
      </c>
      <c r="N359" s="75">
        <f t="shared" si="171"/>
        <v>0</v>
      </c>
      <c r="O359" s="12">
        <f t="shared" si="187"/>
        <v>0</v>
      </c>
      <c r="P359" s="75">
        <f t="shared" si="164"/>
        <v>0</v>
      </c>
      <c r="Q359" s="10"/>
      <c r="R359" s="141"/>
      <c r="S359" s="2"/>
      <c r="T359" s="2"/>
      <c r="U359" s="2"/>
      <c r="V359" s="2"/>
      <c r="W359" s="2"/>
      <c r="X359" s="2"/>
    </row>
    <row r="360" spans="1:24" ht="37.5" x14ac:dyDescent="0.2">
      <c r="A360" s="90" t="s">
        <v>107</v>
      </c>
      <c r="B360" s="73">
        <v>502</v>
      </c>
      <c r="C360" s="86">
        <v>10</v>
      </c>
      <c r="D360" s="86">
        <v>4</v>
      </c>
      <c r="E360" s="113" t="s">
        <v>27</v>
      </c>
      <c r="F360" s="104">
        <v>2</v>
      </c>
      <c r="G360" s="105" t="s">
        <v>27</v>
      </c>
      <c r="H360" s="106" t="s">
        <v>136</v>
      </c>
      <c r="I360" s="40">
        <v>300</v>
      </c>
      <c r="J360" s="87"/>
      <c r="K360" s="12">
        <f t="shared" si="186"/>
        <v>50000</v>
      </c>
      <c r="L360" s="12">
        <f t="shared" si="187"/>
        <v>0</v>
      </c>
      <c r="M360" s="12">
        <f t="shared" si="187"/>
        <v>0</v>
      </c>
      <c r="N360" s="75">
        <f t="shared" si="171"/>
        <v>0</v>
      </c>
      <c r="O360" s="12">
        <f t="shared" si="187"/>
        <v>0</v>
      </c>
      <c r="P360" s="75">
        <f t="shared" si="164"/>
        <v>0</v>
      </c>
      <c r="Q360" s="10"/>
      <c r="R360" s="141"/>
      <c r="S360" s="2"/>
      <c r="T360" s="2"/>
      <c r="U360" s="2"/>
      <c r="V360" s="2"/>
      <c r="W360" s="2"/>
      <c r="X360" s="2"/>
    </row>
    <row r="361" spans="1:24" ht="37.5" x14ac:dyDescent="0.2">
      <c r="A361" s="90" t="s">
        <v>63</v>
      </c>
      <c r="B361" s="73">
        <v>502</v>
      </c>
      <c r="C361" s="86">
        <v>10</v>
      </c>
      <c r="D361" s="86">
        <v>4</v>
      </c>
      <c r="E361" s="113" t="s">
        <v>27</v>
      </c>
      <c r="F361" s="104">
        <v>2</v>
      </c>
      <c r="G361" s="105" t="s">
        <v>27</v>
      </c>
      <c r="H361" s="106" t="s">
        <v>136</v>
      </c>
      <c r="I361" s="40">
        <v>320</v>
      </c>
      <c r="J361" s="87"/>
      <c r="K361" s="12">
        <v>50000</v>
      </c>
      <c r="L361" s="12"/>
      <c r="M361" s="12">
        <v>0</v>
      </c>
      <c r="N361" s="75">
        <f t="shared" si="171"/>
        <v>0</v>
      </c>
      <c r="O361" s="12">
        <f>M361</f>
        <v>0</v>
      </c>
      <c r="P361" s="75">
        <f t="shared" si="164"/>
        <v>0</v>
      </c>
      <c r="Q361" s="10"/>
      <c r="R361" s="141"/>
      <c r="S361" s="2"/>
      <c r="T361" s="2"/>
      <c r="U361" s="2"/>
      <c r="V361" s="2"/>
      <c r="W361" s="2"/>
      <c r="X361" s="2"/>
    </row>
    <row r="362" spans="1:24" ht="18.75" x14ac:dyDescent="0.2">
      <c r="A362" s="90" t="s">
        <v>39</v>
      </c>
      <c r="B362" s="73">
        <v>502</v>
      </c>
      <c r="C362" s="86">
        <v>10</v>
      </c>
      <c r="D362" s="86">
        <v>6</v>
      </c>
      <c r="E362" s="113"/>
      <c r="F362" s="105"/>
      <c r="G362" s="105"/>
      <c r="H362" s="106"/>
      <c r="I362" s="52"/>
      <c r="J362" s="87"/>
      <c r="K362" s="41">
        <f>K363+K369</f>
        <v>745376</v>
      </c>
      <c r="L362" s="41">
        <f>L363+L369</f>
        <v>0</v>
      </c>
      <c r="M362" s="41">
        <f>M363+M369</f>
        <v>176802</v>
      </c>
      <c r="N362" s="75">
        <f t="shared" si="171"/>
        <v>23.719840724681234</v>
      </c>
      <c r="O362" s="41">
        <f>O363+O369</f>
        <v>176802</v>
      </c>
      <c r="P362" s="75">
        <f t="shared" si="164"/>
        <v>23.719840724681234</v>
      </c>
      <c r="Q362" s="10"/>
      <c r="R362" s="48"/>
      <c r="S362" s="2"/>
      <c r="T362" s="2"/>
      <c r="U362" s="2"/>
      <c r="V362" s="2"/>
      <c r="W362" s="2"/>
      <c r="X362" s="2"/>
    </row>
    <row r="363" spans="1:24" ht="70.5" customHeight="1" x14ac:dyDescent="0.2">
      <c r="A363" s="90" t="s">
        <v>221</v>
      </c>
      <c r="B363" s="73">
        <v>502</v>
      </c>
      <c r="C363" s="86">
        <v>10</v>
      </c>
      <c r="D363" s="86">
        <v>6</v>
      </c>
      <c r="E363" s="107" t="s">
        <v>1</v>
      </c>
      <c r="F363" s="105" t="s">
        <v>204</v>
      </c>
      <c r="G363" s="105" t="s">
        <v>203</v>
      </c>
      <c r="H363" s="106" t="s">
        <v>114</v>
      </c>
      <c r="I363" s="40"/>
      <c r="J363" s="87"/>
      <c r="K363" s="41">
        <f>K364</f>
        <v>60000</v>
      </c>
      <c r="L363" s="41">
        <f t="shared" ref="L363:O365" si="188">L364</f>
        <v>0</v>
      </c>
      <c r="M363" s="41">
        <f t="shared" si="188"/>
        <v>0</v>
      </c>
      <c r="N363" s="75">
        <f t="shared" si="171"/>
        <v>0</v>
      </c>
      <c r="O363" s="41">
        <f t="shared" si="188"/>
        <v>0</v>
      </c>
      <c r="P363" s="75">
        <f t="shared" ref="P363:P432" si="189">O363/K363*100</f>
        <v>0</v>
      </c>
      <c r="Q363" s="10"/>
      <c r="R363" s="102"/>
      <c r="S363" s="2"/>
      <c r="T363" s="2"/>
      <c r="U363" s="2"/>
      <c r="V363" s="2"/>
      <c r="W363" s="2"/>
      <c r="X363" s="2"/>
    </row>
    <row r="364" spans="1:24" ht="56.25" x14ac:dyDescent="0.2">
      <c r="A364" s="90" t="s">
        <v>68</v>
      </c>
      <c r="B364" s="73">
        <v>502</v>
      </c>
      <c r="C364" s="86">
        <v>10</v>
      </c>
      <c r="D364" s="86">
        <v>6</v>
      </c>
      <c r="E364" s="107" t="s">
        <v>1</v>
      </c>
      <c r="F364" s="120" t="s">
        <v>26</v>
      </c>
      <c r="G364" s="105" t="s">
        <v>203</v>
      </c>
      <c r="H364" s="106" t="s">
        <v>114</v>
      </c>
      <c r="I364" s="40"/>
      <c r="J364" s="87"/>
      <c r="K364" s="41">
        <f>K365</f>
        <v>60000</v>
      </c>
      <c r="L364" s="41">
        <f t="shared" si="188"/>
        <v>0</v>
      </c>
      <c r="M364" s="41">
        <f t="shared" si="188"/>
        <v>0</v>
      </c>
      <c r="N364" s="75">
        <f t="shared" si="171"/>
        <v>0</v>
      </c>
      <c r="O364" s="41">
        <f t="shared" si="188"/>
        <v>0</v>
      </c>
      <c r="P364" s="75">
        <f t="shared" si="189"/>
        <v>0</v>
      </c>
      <c r="Q364" s="10"/>
      <c r="R364" s="102"/>
      <c r="S364" s="2"/>
      <c r="T364" s="2"/>
      <c r="U364" s="2"/>
      <c r="V364" s="2"/>
      <c r="W364" s="2"/>
      <c r="X364" s="2"/>
    </row>
    <row r="365" spans="1:24" ht="18.75" x14ac:dyDescent="0.2">
      <c r="A365" s="90" t="s">
        <v>285</v>
      </c>
      <c r="B365" s="73">
        <v>502</v>
      </c>
      <c r="C365" s="86">
        <v>10</v>
      </c>
      <c r="D365" s="86">
        <v>6</v>
      </c>
      <c r="E365" s="107" t="s">
        <v>1</v>
      </c>
      <c r="F365" s="120" t="s">
        <v>26</v>
      </c>
      <c r="G365" s="105" t="s">
        <v>120</v>
      </c>
      <c r="H365" s="106" t="s">
        <v>114</v>
      </c>
      <c r="I365" s="40"/>
      <c r="J365" s="87"/>
      <c r="K365" s="41">
        <f>K366</f>
        <v>60000</v>
      </c>
      <c r="L365" s="41">
        <f t="shared" si="188"/>
        <v>0</v>
      </c>
      <c r="M365" s="41">
        <f t="shared" si="188"/>
        <v>0</v>
      </c>
      <c r="N365" s="75">
        <f t="shared" si="171"/>
        <v>0</v>
      </c>
      <c r="O365" s="41">
        <f t="shared" si="188"/>
        <v>0</v>
      </c>
      <c r="P365" s="75">
        <f t="shared" si="189"/>
        <v>0</v>
      </c>
      <c r="Q365" s="10"/>
      <c r="R365" s="102"/>
      <c r="S365" s="2"/>
      <c r="T365" s="2"/>
      <c r="U365" s="2"/>
      <c r="V365" s="2"/>
      <c r="W365" s="2"/>
      <c r="X365" s="2"/>
    </row>
    <row r="366" spans="1:24" ht="37.5" x14ac:dyDescent="0.2">
      <c r="A366" s="90" t="s">
        <v>335</v>
      </c>
      <c r="B366" s="73">
        <v>502</v>
      </c>
      <c r="C366" s="86">
        <v>10</v>
      </c>
      <c r="D366" s="86">
        <v>6</v>
      </c>
      <c r="E366" s="107" t="s">
        <v>1</v>
      </c>
      <c r="F366" s="120" t="s">
        <v>26</v>
      </c>
      <c r="G366" s="105" t="s">
        <v>120</v>
      </c>
      <c r="H366" s="106" t="s">
        <v>251</v>
      </c>
      <c r="I366" s="40"/>
      <c r="J366" s="87"/>
      <c r="K366" s="41">
        <f>K367</f>
        <v>60000</v>
      </c>
      <c r="L366" s="41">
        <f t="shared" ref="L366:O366" si="190">L367</f>
        <v>0</v>
      </c>
      <c r="M366" s="41">
        <f t="shared" si="190"/>
        <v>0</v>
      </c>
      <c r="N366" s="75">
        <f t="shared" si="171"/>
        <v>0</v>
      </c>
      <c r="O366" s="41">
        <f t="shared" si="190"/>
        <v>0</v>
      </c>
      <c r="P366" s="75">
        <f t="shared" si="189"/>
        <v>0</v>
      </c>
      <c r="Q366" s="10"/>
      <c r="R366" s="139"/>
      <c r="S366" s="2"/>
      <c r="T366" s="2"/>
      <c r="U366" s="2"/>
      <c r="V366" s="2"/>
      <c r="W366" s="2"/>
      <c r="X366" s="2"/>
    </row>
    <row r="367" spans="1:24" ht="37.5" x14ac:dyDescent="0.2">
      <c r="A367" s="90" t="s">
        <v>107</v>
      </c>
      <c r="B367" s="73">
        <v>502</v>
      </c>
      <c r="C367" s="86">
        <v>10</v>
      </c>
      <c r="D367" s="86">
        <v>6</v>
      </c>
      <c r="E367" s="107" t="s">
        <v>1</v>
      </c>
      <c r="F367" s="120" t="s">
        <v>26</v>
      </c>
      <c r="G367" s="105" t="s">
        <v>120</v>
      </c>
      <c r="H367" s="106" t="s">
        <v>251</v>
      </c>
      <c r="I367" s="40">
        <v>300</v>
      </c>
      <c r="J367" s="87"/>
      <c r="K367" s="41">
        <f>K368</f>
        <v>60000</v>
      </c>
      <c r="L367" s="41">
        <f t="shared" ref="L367:O367" si="191">L368</f>
        <v>0</v>
      </c>
      <c r="M367" s="41">
        <f t="shared" si="191"/>
        <v>0</v>
      </c>
      <c r="N367" s="75">
        <f t="shared" si="171"/>
        <v>0</v>
      </c>
      <c r="O367" s="41">
        <f t="shared" si="191"/>
        <v>0</v>
      </c>
      <c r="P367" s="75">
        <f t="shared" si="189"/>
        <v>0</v>
      </c>
      <c r="Q367" s="10"/>
      <c r="R367" s="139"/>
      <c r="S367" s="2"/>
      <c r="T367" s="2"/>
      <c r="U367" s="2"/>
      <c r="V367" s="2"/>
      <c r="W367" s="2"/>
      <c r="X367" s="2"/>
    </row>
    <row r="368" spans="1:24" ht="37.5" x14ac:dyDescent="0.2">
      <c r="A368" s="90" t="s">
        <v>63</v>
      </c>
      <c r="B368" s="73">
        <v>502</v>
      </c>
      <c r="C368" s="86">
        <v>10</v>
      </c>
      <c r="D368" s="86">
        <v>6</v>
      </c>
      <c r="E368" s="107" t="s">
        <v>1</v>
      </c>
      <c r="F368" s="120" t="s">
        <v>26</v>
      </c>
      <c r="G368" s="105" t="s">
        <v>120</v>
      </c>
      <c r="H368" s="106" t="s">
        <v>251</v>
      </c>
      <c r="I368" s="40">
        <v>320</v>
      </c>
      <c r="J368" s="87"/>
      <c r="K368" s="41">
        <v>60000</v>
      </c>
      <c r="L368" s="41"/>
      <c r="M368" s="41">
        <v>0</v>
      </c>
      <c r="N368" s="75">
        <f t="shared" si="171"/>
        <v>0</v>
      </c>
      <c r="O368" s="41">
        <f>M368</f>
        <v>0</v>
      </c>
      <c r="P368" s="75">
        <f t="shared" si="189"/>
        <v>0</v>
      </c>
      <c r="Q368" s="10"/>
      <c r="R368" s="139"/>
      <c r="S368" s="2"/>
      <c r="T368" s="2"/>
      <c r="U368" s="2"/>
      <c r="V368" s="2"/>
      <c r="W368" s="2"/>
      <c r="X368" s="2"/>
    </row>
    <row r="369" spans="1:27" ht="72" customHeight="1" x14ac:dyDescent="0.2">
      <c r="A369" s="90" t="s">
        <v>216</v>
      </c>
      <c r="B369" s="73">
        <v>502</v>
      </c>
      <c r="C369" s="86">
        <v>10</v>
      </c>
      <c r="D369" s="86">
        <v>6</v>
      </c>
      <c r="E369" s="113" t="s">
        <v>27</v>
      </c>
      <c r="F369" s="104">
        <v>0</v>
      </c>
      <c r="G369" s="105" t="s">
        <v>203</v>
      </c>
      <c r="H369" s="106" t="s">
        <v>114</v>
      </c>
      <c r="I369" s="40"/>
      <c r="J369" s="87"/>
      <c r="K369" s="41">
        <f t="shared" ref="K369:K373" si="192">K370</f>
        <v>685376</v>
      </c>
      <c r="L369" s="41">
        <f t="shared" ref="L369:O373" si="193">L370</f>
        <v>0</v>
      </c>
      <c r="M369" s="41">
        <f t="shared" si="193"/>
        <v>176802</v>
      </c>
      <c r="N369" s="75">
        <f t="shared" si="171"/>
        <v>25.796351199925301</v>
      </c>
      <c r="O369" s="41">
        <f t="shared" si="193"/>
        <v>176802</v>
      </c>
      <c r="P369" s="75">
        <f t="shared" si="189"/>
        <v>25.796351199925301</v>
      </c>
      <c r="Q369" s="10"/>
      <c r="R369" s="62"/>
      <c r="S369" s="2"/>
      <c r="T369" s="2"/>
      <c r="U369" s="2"/>
      <c r="V369" s="2"/>
      <c r="W369" s="2"/>
      <c r="X369" s="2"/>
    </row>
    <row r="370" spans="1:27" ht="112.5" x14ac:dyDescent="0.2">
      <c r="A370" s="90" t="s">
        <v>172</v>
      </c>
      <c r="B370" s="73">
        <v>502</v>
      </c>
      <c r="C370" s="86">
        <v>10</v>
      </c>
      <c r="D370" s="86">
        <v>6</v>
      </c>
      <c r="E370" s="113" t="s">
        <v>27</v>
      </c>
      <c r="F370" s="104">
        <v>8</v>
      </c>
      <c r="G370" s="105" t="s">
        <v>203</v>
      </c>
      <c r="H370" s="106" t="s">
        <v>114</v>
      </c>
      <c r="I370" s="40"/>
      <c r="J370" s="87"/>
      <c r="K370" s="41">
        <f t="shared" si="192"/>
        <v>685376</v>
      </c>
      <c r="L370" s="41">
        <f t="shared" si="193"/>
        <v>0</v>
      </c>
      <c r="M370" s="41">
        <f t="shared" si="193"/>
        <v>176802</v>
      </c>
      <c r="N370" s="75">
        <f t="shared" si="171"/>
        <v>25.796351199925301</v>
      </c>
      <c r="O370" s="41">
        <f t="shared" si="193"/>
        <v>176802</v>
      </c>
      <c r="P370" s="75">
        <f t="shared" si="189"/>
        <v>25.796351199925301</v>
      </c>
      <c r="Q370" s="10"/>
      <c r="R370" s="62"/>
      <c r="S370" s="2"/>
      <c r="T370" s="2"/>
      <c r="U370" s="2"/>
      <c r="V370" s="2"/>
      <c r="W370" s="2"/>
      <c r="X370" s="2"/>
    </row>
    <row r="371" spans="1:27" ht="51.75" customHeight="1" x14ac:dyDescent="0.2">
      <c r="A371" s="90" t="s">
        <v>244</v>
      </c>
      <c r="B371" s="73">
        <v>502</v>
      </c>
      <c r="C371" s="86">
        <v>10</v>
      </c>
      <c r="D371" s="86">
        <v>6</v>
      </c>
      <c r="E371" s="113" t="s">
        <v>27</v>
      </c>
      <c r="F371" s="104">
        <v>8</v>
      </c>
      <c r="G371" s="105" t="s">
        <v>1</v>
      </c>
      <c r="H371" s="106" t="s">
        <v>114</v>
      </c>
      <c r="I371" s="40"/>
      <c r="J371" s="87"/>
      <c r="K371" s="41">
        <f t="shared" si="192"/>
        <v>685376</v>
      </c>
      <c r="L371" s="41">
        <f t="shared" si="193"/>
        <v>0</v>
      </c>
      <c r="M371" s="41">
        <f t="shared" si="193"/>
        <v>176802</v>
      </c>
      <c r="N371" s="75">
        <f t="shared" si="171"/>
        <v>25.796351199925301</v>
      </c>
      <c r="O371" s="41">
        <f t="shared" si="193"/>
        <v>176802</v>
      </c>
      <c r="P371" s="75">
        <f t="shared" si="189"/>
        <v>25.796351199925301</v>
      </c>
      <c r="Q371" s="10"/>
      <c r="R371" s="42"/>
      <c r="S371" s="2"/>
      <c r="T371" s="2"/>
      <c r="U371" s="2"/>
      <c r="V371" s="2"/>
      <c r="W371" s="2"/>
      <c r="X371" s="2"/>
    </row>
    <row r="372" spans="1:27" ht="56.25" x14ac:dyDescent="0.2">
      <c r="A372" s="90" t="s">
        <v>187</v>
      </c>
      <c r="B372" s="73">
        <v>502</v>
      </c>
      <c r="C372" s="86">
        <v>10</v>
      </c>
      <c r="D372" s="86">
        <v>6</v>
      </c>
      <c r="E372" s="113" t="s">
        <v>27</v>
      </c>
      <c r="F372" s="104">
        <v>8</v>
      </c>
      <c r="G372" s="105" t="s">
        <v>1</v>
      </c>
      <c r="H372" s="106" t="s">
        <v>164</v>
      </c>
      <c r="I372" s="40"/>
      <c r="J372" s="87"/>
      <c r="K372" s="41">
        <f>K373</f>
        <v>685376</v>
      </c>
      <c r="L372" s="41">
        <f t="shared" si="193"/>
        <v>0</v>
      </c>
      <c r="M372" s="41">
        <f t="shared" si="193"/>
        <v>176802</v>
      </c>
      <c r="N372" s="75">
        <f t="shared" si="171"/>
        <v>25.796351199925301</v>
      </c>
      <c r="O372" s="41">
        <f t="shared" si="193"/>
        <v>176802</v>
      </c>
      <c r="P372" s="75">
        <f t="shared" si="189"/>
        <v>25.796351199925301</v>
      </c>
      <c r="Q372" s="10"/>
      <c r="R372" s="42"/>
      <c r="S372" s="2"/>
      <c r="T372" s="2"/>
      <c r="U372" s="2"/>
      <c r="V372" s="2"/>
      <c r="W372" s="2"/>
      <c r="X372" s="2"/>
    </row>
    <row r="373" spans="1:27" ht="93.75" x14ac:dyDescent="0.2">
      <c r="A373" s="90" t="s">
        <v>188</v>
      </c>
      <c r="B373" s="73">
        <v>502</v>
      </c>
      <c r="C373" s="86">
        <v>10</v>
      </c>
      <c r="D373" s="86">
        <v>6</v>
      </c>
      <c r="E373" s="113" t="s">
        <v>27</v>
      </c>
      <c r="F373" s="104">
        <v>8</v>
      </c>
      <c r="G373" s="105" t="s">
        <v>1</v>
      </c>
      <c r="H373" s="106" t="s">
        <v>164</v>
      </c>
      <c r="I373" s="40">
        <v>100</v>
      </c>
      <c r="J373" s="87"/>
      <c r="K373" s="41">
        <f t="shared" si="192"/>
        <v>685376</v>
      </c>
      <c r="L373" s="41">
        <f t="shared" si="193"/>
        <v>0</v>
      </c>
      <c r="M373" s="41">
        <f t="shared" si="193"/>
        <v>176802</v>
      </c>
      <c r="N373" s="75">
        <f t="shared" si="171"/>
        <v>25.796351199925301</v>
      </c>
      <c r="O373" s="41">
        <f t="shared" si="193"/>
        <v>176802</v>
      </c>
      <c r="P373" s="75">
        <f t="shared" si="189"/>
        <v>25.796351199925301</v>
      </c>
      <c r="Q373" s="10"/>
      <c r="R373" s="82"/>
      <c r="S373" s="2"/>
      <c r="T373" s="2"/>
      <c r="U373" s="2"/>
      <c r="V373" s="2"/>
      <c r="W373" s="2"/>
      <c r="X373" s="2"/>
    </row>
    <row r="374" spans="1:27" ht="37.5" x14ac:dyDescent="0.2">
      <c r="A374" s="85" t="s">
        <v>18</v>
      </c>
      <c r="B374" s="73">
        <v>502</v>
      </c>
      <c r="C374" s="86">
        <v>10</v>
      </c>
      <c r="D374" s="86">
        <v>6</v>
      </c>
      <c r="E374" s="113" t="s">
        <v>27</v>
      </c>
      <c r="F374" s="104">
        <v>8</v>
      </c>
      <c r="G374" s="105" t="s">
        <v>1</v>
      </c>
      <c r="H374" s="106" t="s">
        <v>164</v>
      </c>
      <c r="I374" s="40">
        <v>120</v>
      </c>
      <c r="J374" s="87"/>
      <c r="K374" s="41">
        <v>685376</v>
      </c>
      <c r="L374" s="84"/>
      <c r="M374" s="41">
        <v>176802</v>
      </c>
      <c r="N374" s="75">
        <f t="shared" ref="N374:N441" si="194">M374/K374*100</f>
        <v>25.796351199925301</v>
      </c>
      <c r="O374" s="41">
        <f>M374</f>
        <v>176802</v>
      </c>
      <c r="P374" s="75">
        <f t="shared" si="189"/>
        <v>25.796351199925301</v>
      </c>
      <c r="Q374" s="10"/>
      <c r="R374" s="82"/>
      <c r="S374" s="2"/>
      <c r="T374" s="2"/>
      <c r="U374" s="2"/>
      <c r="V374" s="2"/>
      <c r="W374" s="2"/>
      <c r="X374" s="2"/>
    </row>
    <row r="375" spans="1:27" ht="18.75" x14ac:dyDescent="0.2">
      <c r="A375" s="90" t="s">
        <v>8</v>
      </c>
      <c r="B375" s="73">
        <v>502</v>
      </c>
      <c r="C375" s="86">
        <v>11</v>
      </c>
      <c r="D375" s="86">
        <v>0</v>
      </c>
      <c r="E375" s="113"/>
      <c r="F375" s="105"/>
      <c r="G375" s="105"/>
      <c r="H375" s="106"/>
      <c r="I375" s="52"/>
      <c r="J375" s="87"/>
      <c r="K375" s="41">
        <f>K376+K394</f>
        <v>1123000</v>
      </c>
      <c r="L375" s="41">
        <f t="shared" ref="L375:O375" si="195">L376+L394</f>
        <v>0</v>
      </c>
      <c r="M375" s="41">
        <f t="shared" si="195"/>
        <v>511777.9</v>
      </c>
      <c r="N375" s="75">
        <f t="shared" si="194"/>
        <v>45.572386464826359</v>
      </c>
      <c r="O375" s="41">
        <f t="shared" si="195"/>
        <v>511777.9</v>
      </c>
      <c r="P375" s="75">
        <f t="shared" si="189"/>
        <v>45.572386464826359</v>
      </c>
      <c r="Q375" s="10"/>
      <c r="R375" s="82"/>
      <c r="S375" s="2"/>
      <c r="T375" s="2"/>
      <c r="U375" s="2"/>
      <c r="V375" s="2"/>
      <c r="W375" s="2"/>
      <c r="X375" s="2"/>
    </row>
    <row r="376" spans="1:27" ht="18.75" x14ac:dyDescent="0.2">
      <c r="A376" s="90" t="s">
        <v>7</v>
      </c>
      <c r="B376" s="73">
        <v>502</v>
      </c>
      <c r="C376" s="86">
        <v>11</v>
      </c>
      <c r="D376" s="86">
        <v>1</v>
      </c>
      <c r="E376" s="113"/>
      <c r="F376" s="105"/>
      <c r="G376" s="105"/>
      <c r="H376" s="106"/>
      <c r="I376" s="52"/>
      <c r="J376" s="87"/>
      <c r="K376" s="41">
        <f>K377</f>
        <v>923000</v>
      </c>
      <c r="L376" s="41">
        <f t="shared" ref="L376:O377" si="196">L377</f>
        <v>0</v>
      </c>
      <c r="M376" s="41">
        <f t="shared" si="196"/>
        <v>511777.9</v>
      </c>
      <c r="N376" s="75">
        <f t="shared" si="194"/>
        <v>55.447226435536301</v>
      </c>
      <c r="O376" s="41">
        <f t="shared" si="196"/>
        <v>511777.9</v>
      </c>
      <c r="P376" s="75">
        <f t="shared" si="189"/>
        <v>55.447226435536301</v>
      </c>
      <c r="Q376" s="10"/>
      <c r="R376" s="82"/>
      <c r="S376" s="2"/>
      <c r="T376" s="2"/>
      <c r="U376" s="2"/>
      <c r="V376" s="2"/>
      <c r="W376" s="2"/>
      <c r="X376" s="2"/>
    </row>
    <row r="377" spans="1:27" ht="72" customHeight="1" x14ac:dyDescent="0.2">
      <c r="A377" s="90" t="s">
        <v>221</v>
      </c>
      <c r="B377" s="73">
        <v>502</v>
      </c>
      <c r="C377" s="86">
        <v>11</v>
      </c>
      <c r="D377" s="86">
        <v>1</v>
      </c>
      <c r="E377" s="113" t="s">
        <v>1</v>
      </c>
      <c r="F377" s="104">
        <v>0</v>
      </c>
      <c r="G377" s="105" t="s">
        <v>203</v>
      </c>
      <c r="H377" s="106" t="s">
        <v>114</v>
      </c>
      <c r="I377" s="40"/>
      <c r="J377" s="87"/>
      <c r="K377" s="41">
        <f>K378</f>
        <v>923000</v>
      </c>
      <c r="L377" s="41">
        <f t="shared" si="196"/>
        <v>0</v>
      </c>
      <c r="M377" s="41">
        <f t="shared" si="196"/>
        <v>511777.9</v>
      </c>
      <c r="N377" s="75">
        <f t="shared" si="194"/>
        <v>55.447226435536301</v>
      </c>
      <c r="O377" s="41">
        <f t="shared" si="196"/>
        <v>511777.9</v>
      </c>
      <c r="P377" s="75">
        <f t="shared" si="189"/>
        <v>55.447226435536301</v>
      </c>
      <c r="Q377" s="10"/>
      <c r="R377" s="48"/>
      <c r="S377" s="2"/>
      <c r="T377" s="2"/>
      <c r="U377" s="2"/>
      <c r="V377" s="2"/>
      <c r="W377" s="2"/>
      <c r="X377" s="2"/>
    </row>
    <row r="378" spans="1:27" ht="75" x14ac:dyDescent="0.2">
      <c r="A378" s="90" t="s">
        <v>6</v>
      </c>
      <c r="B378" s="73">
        <v>502</v>
      </c>
      <c r="C378" s="86">
        <v>11</v>
      </c>
      <c r="D378" s="86">
        <v>1</v>
      </c>
      <c r="E378" s="113" t="s">
        <v>1</v>
      </c>
      <c r="F378" s="104">
        <v>4</v>
      </c>
      <c r="G378" s="105" t="s">
        <v>203</v>
      </c>
      <c r="H378" s="106" t="s">
        <v>114</v>
      </c>
      <c r="I378" s="40"/>
      <c r="J378" s="87"/>
      <c r="K378" s="41">
        <f>K379+K390</f>
        <v>923000</v>
      </c>
      <c r="L378" s="41">
        <f t="shared" ref="L378:O378" si="197">L379+L390</f>
        <v>0</v>
      </c>
      <c r="M378" s="41">
        <f t="shared" si="197"/>
        <v>511777.9</v>
      </c>
      <c r="N378" s="75">
        <f t="shared" si="194"/>
        <v>55.447226435536301</v>
      </c>
      <c r="O378" s="41">
        <f t="shared" si="197"/>
        <v>511777.9</v>
      </c>
      <c r="P378" s="75">
        <f t="shared" si="189"/>
        <v>55.447226435536301</v>
      </c>
      <c r="Q378" s="10"/>
      <c r="R378" s="48"/>
      <c r="S378" s="2"/>
      <c r="T378" s="2"/>
      <c r="U378" s="2"/>
      <c r="V378" s="2"/>
      <c r="W378" s="2"/>
      <c r="X378" s="2"/>
    </row>
    <row r="379" spans="1:27" ht="18.75" x14ac:dyDescent="0.2">
      <c r="A379" s="90" t="s">
        <v>161</v>
      </c>
      <c r="B379" s="73">
        <v>502</v>
      </c>
      <c r="C379" s="86">
        <v>11</v>
      </c>
      <c r="D379" s="86">
        <v>1</v>
      </c>
      <c r="E379" s="113" t="s">
        <v>1</v>
      </c>
      <c r="F379" s="104">
        <v>4</v>
      </c>
      <c r="G379" s="105" t="s">
        <v>1</v>
      </c>
      <c r="H379" s="106" t="s">
        <v>114</v>
      </c>
      <c r="I379" s="40"/>
      <c r="J379" s="87"/>
      <c r="K379" s="41">
        <f>K380+K387</f>
        <v>623000</v>
      </c>
      <c r="L379" s="41">
        <f>L380+L387</f>
        <v>0</v>
      </c>
      <c r="M379" s="41">
        <f>M380+M387</f>
        <v>211777.9</v>
      </c>
      <c r="N379" s="75">
        <f t="shared" si="194"/>
        <v>33.993242375601923</v>
      </c>
      <c r="O379" s="41">
        <f>O380+O387</f>
        <v>211777.9</v>
      </c>
      <c r="P379" s="75">
        <f t="shared" si="189"/>
        <v>33.993242375601923</v>
      </c>
      <c r="Q379" s="10"/>
      <c r="R379" s="42"/>
      <c r="S379" s="2"/>
      <c r="T379" s="2"/>
      <c r="U379" s="2"/>
      <c r="V379" s="2"/>
      <c r="W379" s="2"/>
      <c r="X379" s="2"/>
    </row>
    <row r="380" spans="1:27" ht="56.25" x14ac:dyDescent="0.2">
      <c r="A380" s="90" t="s">
        <v>5</v>
      </c>
      <c r="B380" s="73">
        <v>502</v>
      </c>
      <c r="C380" s="86">
        <v>11</v>
      </c>
      <c r="D380" s="86">
        <v>1</v>
      </c>
      <c r="E380" s="113" t="s">
        <v>1</v>
      </c>
      <c r="F380" s="104">
        <v>4</v>
      </c>
      <c r="G380" s="105" t="s">
        <v>1</v>
      </c>
      <c r="H380" s="106" t="s">
        <v>115</v>
      </c>
      <c r="I380" s="40"/>
      <c r="J380" s="87"/>
      <c r="K380" s="41">
        <f>K381+K383+K385</f>
        <v>370000</v>
      </c>
      <c r="L380" s="41">
        <f t="shared" ref="L380:M380" si="198">L381+L383+L385</f>
        <v>0</v>
      </c>
      <c r="M380" s="41">
        <f t="shared" si="198"/>
        <v>89180</v>
      </c>
      <c r="N380" s="75">
        <f t="shared" si="194"/>
        <v>24.102702702702704</v>
      </c>
      <c r="O380" s="41">
        <f t="shared" ref="O380" si="199">O381+O383+O385</f>
        <v>89180</v>
      </c>
      <c r="P380" s="75">
        <f t="shared" si="189"/>
        <v>24.102702702702704</v>
      </c>
      <c r="Q380" s="10"/>
      <c r="R380" s="42"/>
      <c r="S380" s="2"/>
      <c r="T380" s="2"/>
      <c r="U380" s="2"/>
      <c r="V380" s="2"/>
      <c r="W380" s="2"/>
      <c r="X380" s="2"/>
    </row>
    <row r="381" spans="1:27" ht="93.75" x14ac:dyDescent="0.2">
      <c r="A381" s="90" t="s">
        <v>188</v>
      </c>
      <c r="B381" s="73">
        <v>502</v>
      </c>
      <c r="C381" s="86">
        <v>11</v>
      </c>
      <c r="D381" s="86">
        <v>1</v>
      </c>
      <c r="E381" s="113" t="s">
        <v>1</v>
      </c>
      <c r="F381" s="104">
        <v>4</v>
      </c>
      <c r="G381" s="105" t="s">
        <v>1</v>
      </c>
      <c r="H381" s="106" t="s">
        <v>115</v>
      </c>
      <c r="I381" s="40">
        <v>100</v>
      </c>
      <c r="J381" s="87"/>
      <c r="K381" s="41">
        <f>K382</f>
        <v>20000</v>
      </c>
      <c r="L381" s="41">
        <f t="shared" ref="L381:O381" si="200">L382</f>
        <v>0</v>
      </c>
      <c r="M381" s="41">
        <f t="shared" si="200"/>
        <v>0</v>
      </c>
      <c r="N381" s="75">
        <f t="shared" si="194"/>
        <v>0</v>
      </c>
      <c r="O381" s="41">
        <f t="shared" si="200"/>
        <v>0</v>
      </c>
      <c r="P381" s="75">
        <f t="shared" si="189"/>
        <v>0</v>
      </c>
      <c r="Q381" s="10"/>
      <c r="R381" s="65"/>
      <c r="S381" s="2"/>
      <c r="T381" s="2"/>
      <c r="U381" s="2"/>
      <c r="V381" s="2"/>
      <c r="W381" s="2"/>
      <c r="X381" s="2"/>
    </row>
    <row r="382" spans="1:27" ht="37.5" x14ac:dyDescent="0.2">
      <c r="A382" s="90" t="s">
        <v>17</v>
      </c>
      <c r="B382" s="73">
        <v>502</v>
      </c>
      <c r="C382" s="86">
        <v>11</v>
      </c>
      <c r="D382" s="86">
        <v>1</v>
      </c>
      <c r="E382" s="113" t="s">
        <v>1</v>
      </c>
      <c r="F382" s="104">
        <v>4</v>
      </c>
      <c r="G382" s="105" t="s">
        <v>1</v>
      </c>
      <c r="H382" s="106" t="s">
        <v>115</v>
      </c>
      <c r="I382" s="40">
        <v>110</v>
      </c>
      <c r="J382" s="87"/>
      <c r="K382" s="41">
        <v>20000</v>
      </c>
      <c r="L382" s="41"/>
      <c r="M382" s="41">
        <v>0</v>
      </c>
      <c r="N382" s="75">
        <f t="shared" si="194"/>
        <v>0</v>
      </c>
      <c r="O382" s="41">
        <f>M382</f>
        <v>0</v>
      </c>
      <c r="P382" s="75">
        <f t="shared" si="189"/>
        <v>0</v>
      </c>
      <c r="Q382" s="10"/>
      <c r="R382" s="67"/>
      <c r="S382" s="2"/>
      <c r="T382" s="2"/>
      <c r="U382" s="2"/>
      <c r="V382" s="2"/>
      <c r="W382" s="2"/>
      <c r="X382" s="2"/>
      <c r="AA382" s="1">
        <v>7</v>
      </c>
    </row>
    <row r="383" spans="1:27" ht="37.5" x14ac:dyDescent="0.2">
      <c r="A383" s="90" t="s">
        <v>309</v>
      </c>
      <c r="B383" s="73">
        <v>502</v>
      </c>
      <c r="C383" s="86">
        <v>11</v>
      </c>
      <c r="D383" s="86">
        <v>1</v>
      </c>
      <c r="E383" s="113" t="s">
        <v>1</v>
      </c>
      <c r="F383" s="104">
        <v>4</v>
      </c>
      <c r="G383" s="105" t="s">
        <v>1</v>
      </c>
      <c r="H383" s="106" t="s">
        <v>115</v>
      </c>
      <c r="I383" s="40">
        <v>200</v>
      </c>
      <c r="J383" s="87"/>
      <c r="K383" s="41">
        <f>K384</f>
        <v>310000</v>
      </c>
      <c r="L383" s="41">
        <f t="shared" ref="L383:O383" si="201">L384</f>
        <v>0</v>
      </c>
      <c r="M383" s="41">
        <f t="shared" si="201"/>
        <v>89180</v>
      </c>
      <c r="N383" s="75">
        <f t="shared" si="194"/>
        <v>28.767741935483869</v>
      </c>
      <c r="O383" s="41">
        <f t="shared" si="201"/>
        <v>89180</v>
      </c>
      <c r="P383" s="75">
        <f t="shared" si="189"/>
        <v>28.767741935483869</v>
      </c>
      <c r="Q383" s="10"/>
      <c r="R383" s="42"/>
      <c r="S383" s="2"/>
      <c r="T383" s="2"/>
      <c r="U383" s="2"/>
      <c r="V383" s="2"/>
      <c r="W383" s="2"/>
      <c r="X383" s="2"/>
    </row>
    <row r="384" spans="1:27" ht="56.25" x14ac:dyDescent="0.2">
      <c r="A384" s="85" t="s">
        <v>2</v>
      </c>
      <c r="B384" s="73">
        <v>502</v>
      </c>
      <c r="C384" s="86">
        <v>11</v>
      </c>
      <c r="D384" s="86">
        <v>1</v>
      </c>
      <c r="E384" s="113" t="s">
        <v>1</v>
      </c>
      <c r="F384" s="104">
        <v>4</v>
      </c>
      <c r="G384" s="105" t="s">
        <v>1</v>
      </c>
      <c r="H384" s="106" t="s">
        <v>115</v>
      </c>
      <c r="I384" s="40">
        <v>240</v>
      </c>
      <c r="J384" s="87"/>
      <c r="K384" s="41">
        <v>310000</v>
      </c>
      <c r="L384" s="84"/>
      <c r="M384" s="41">
        <v>89180</v>
      </c>
      <c r="N384" s="75">
        <f t="shared" si="194"/>
        <v>28.767741935483869</v>
      </c>
      <c r="O384" s="41">
        <f>M384</f>
        <v>89180</v>
      </c>
      <c r="P384" s="75">
        <f t="shared" si="189"/>
        <v>28.767741935483869</v>
      </c>
      <c r="Q384" s="10"/>
      <c r="R384" s="42"/>
      <c r="S384" s="2"/>
      <c r="T384" s="2"/>
      <c r="U384" s="2"/>
      <c r="V384" s="2"/>
      <c r="W384" s="2"/>
      <c r="X384" s="2"/>
    </row>
    <row r="385" spans="1:24" ht="37.5" x14ac:dyDescent="0.2">
      <c r="A385" s="90" t="s">
        <v>107</v>
      </c>
      <c r="B385" s="73">
        <v>502</v>
      </c>
      <c r="C385" s="86">
        <v>11</v>
      </c>
      <c r="D385" s="86">
        <v>1</v>
      </c>
      <c r="E385" s="113" t="s">
        <v>1</v>
      </c>
      <c r="F385" s="104">
        <v>4</v>
      </c>
      <c r="G385" s="105" t="s">
        <v>1</v>
      </c>
      <c r="H385" s="106" t="s">
        <v>115</v>
      </c>
      <c r="I385" s="40">
        <v>300</v>
      </c>
      <c r="J385" s="87"/>
      <c r="K385" s="41">
        <f>K386</f>
        <v>40000</v>
      </c>
      <c r="L385" s="84"/>
      <c r="M385" s="12">
        <f>M386</f>
        <v>0</v>
      </c>
      <c r="N385" s="75">
        <f t="shared" si="194"/>
        <v>0</v>
      </c>
      <c r="O385" s="12">
        <f>O386</f>
        <v>0</v>
      </c>
      <c r="P385" s="75">
        <f t="shared" si="189"/>
        <v>0</v>
      </c>
      <c r="Q385" s="10"/>
      <c r="R385" s="65"/>
      <c r="S385" s="2"/>
      <c r="T385" s="2"/>
      <c r="U385" s="2"/>
      <c r="V385" s="2"/>
      <c r="W385" s="2"/>
      <c r="X385" s="2"/>
    </row>
    <row r="386" spans="1:24" ht="18.75" x14ac:dyDescent="0.2">
      <c r="A386" s="90" t="s">
        <v>206</v>
      </c>
      <c r="B386" s="73">
        <v>502</v>
      </c>
      <c r="C386" s="86">
        <v>11</v>
      </c>
      <c r="D386" s="86">
        <v>1</v>
      </c>
      <c r="E386" s="113" t="s">
        <v>1</v>
      </c>
      <c r="F386" s="104">
        <v>4</v>
      </c>
      <c r="G386" s="105" t="s">
        <v>1</v>
      </c>
      <c r="H386" s="106" t="s">
        <v>115</v>
      </c>
      <c r="I386" s="40">
        <v>350</v>
      </c>
      <c r="J386" s="87"/>
      <c r="K386" s="41">
        <v>40000</v>
      </c>
      <c r="L386" s="84"/>
      <c r="M386" s="41">
        <v>0</v>
      </c>
      <c r="N386" s="75">
        <f t="shared" si="194"/>
        <v>0</v>
      </c>
      <c r="O386" s="41">
        <f>M386</f>
        <v>0</v>
      </c>
      <c r="P386" s="75">
        <f t="shared" si="189"/>
        <v>0</v>
      </c>
      <c r="Q386" s="10"/>
      <c r="R386" s="42"/>
      <c r="S386" s="2"/>
      <c r="T386" s="2"/>
      <c r="U386" s="2"/>
      <c r="V386" s="2"/>
      <c r="W386" s="2"/>
      <c r="X386" s="2"/>
    </row>
    <row r="387" spans="1:24" ht="37.5" x14ac:dyDescent="0.2">
      <c r="A387" s="90" t="s">
        <v>4</v>
      </c>
      <c r="B387" s="73">
        <v>502</v>
      </c>
      <c r="C387" s="88">
        <v>11</v>
      </c>
      <c r="D387" s="88">
        <v>1</v>
      </c>
      <c r="E387" s="115" t="s">
        <v>1</v>
      </c>
      <c r="F387" s="110">
        <v>4</v>
      </c>
      <c r="G387" s="111" t="s">
        <v>1</v>
      </c>
      <c r="H387" s="116" t="s">
        <v>129</v>
      </c>
      <c r="I387" s="73"/>
      <c r="J387" s="89"/>
      <c r="K387" s="74">
        <f>K388</f>
        <v>253000</v>
      </c>
      <c r="L387" s="74">
        <f t="shared" ref="L387:O388" si="202">L388</f>
        <v>0</v>
      </c>
      <c r="M387" s="74">
        <f t="shared" si="202"/>
        <v>122597.9</v>
      </c>
      <c r="N387" s="75">
        <f t="shared" si="194"/>
        <v>48.457667984189726</v>
      </c>
      <c r="O387" s="74">
        <f t="shared" si="202"/>
        <v>122597.9</v>
      </c>
      <c r="P387" s="75">
        <f t="shared" si="189"/>
        <v>48.457667984189726</v>
      </c>
      <c r="Q387" s="10"/>
      <c r="R387" s="62"/>
      <c r="S387" s="2"/>
      <c r="T387" s="2"/>
      <c r="U387" s="2"/>
      <c r="V387" s="2"/>
      <c r="W387" s="2"/>
      <c r="X387" s="2"/>
    </row>
    <row r="388" spans="1:24" ht="37.5" x14ac:dyDescent="0.2">
      <c r="A388" s="90" t="s">
        <v>309</v>
      </c>
      <c r="B388" s="73">
        <v>502</v>
      </c>
      <c r="C388" s="86">
        <v>11</v>
      </c>
      <c r="D388" s="86">
        <v>1</v>
      </c>
      <c r="E388" s="113" t="s">
        <v>1</v>
      </c>
      <c r="F388" s="104">
        <v>4</v>
      </c>
      <c r="G388" s="105" t="s">
        <v>1</v>
      </c>
      <c r="H388" s="106" t="s">
        <v>129</v>
      </c>
      <c r="I388" s="40">
        <v>200</v>
      </c>
      <c r="J388" s="87"/>
      <c r="K388" s="41">
        <f>K389</f>
        <v>253000</v>
      </c>
      <c r="L388" s="41">
        <f t="shared" si="202"/>
        <v>0</v>
      </c>
      <c r="M388" s="41">
        <f t="shared" si="202"/>
        <v>122597.9</v>
      </c>
      <c r="N388" s="75">
        <f t="shared" si="194"/>
        <v>48.457667984189726</v>
      </c>
      <c r="O388" s="41">
        <f t="shared" si="202"/>
        <v>122597.9</v>
      </c>
      <c r="P388" s="75">
        <f t="shared" si="189"/>
        <v>48.457667984189726</v>
      </c>
      <c r="Q388" s="10"/>
      <c r="R388" s="62"/>
      <c r="S388" s="2"/>
      <c r="T388" s="2"/>
      <c r="U388" s="2"/>
      <c r="V388" s="2"/>
      <c r="W388" s="2"/>
      <c r="X388" s="2"/>
    </row>
    <row r="389" spans="1:24" ht="56.25" x14ac:dyDescent="0.2">
      <c r="A389" s="85" t="s">
        <v>2</v>
      </c>
      <c r="B389" s="73">
        <v>502</v>
      </c>
      <c r="C389" s="86">
        <v>11</v>
      </c>
      <c r="D389" s="86">
        <v>1</v>
      </c>
      <c r="E389" s="113" t="s">
        <v>1</v>
      </c>
      <c r="F389" s="104">
        <v>4</v>
      </c>
      <c r="G389" s="105" t="s">
        <v>1</v>
      </c>
      <c r="H389" s="106" t="s">
        <v>129</v>
      </c>
      <c r="I389" s="40">
        <v>240</v>
      </c>
      <c r="J389" s="87"/>
      <c r="K389" s="41">
        <v>253000</v>
      </c>
      <c r="L389" s="84"/>
      <c r="M389" s="41">
        <v>122597.9</v>
      </c>
      <c r="N389" s="75">
        <f t="shared" si="194"/>
        <v>48.457667984189726</v>
      </c>
      <c r="O389" s="41">
        <f>M389</f>
        <v>122597.9</v>
      </c>
      <c r="P389" s="75">
        <f t="shared" si="189"/>
        <v>48.457667984189726</v>
      </c>
      <c r="Q389" s="10"/>
      <c r="R389" s="62"/>
      <c r="S389" s="2"/>
      <c r="T389" s="2"/>
      <c r="U389" s="2"/>
      <c r="V389" s="2"/>
      <c r="W389" s="2"/>
      <c r="X389" s="2"/>
    </row>
    <row r="390" spans="1:24" ht="56.25" x14ac:dyDescent="0.2">
      <c r="A390" s="90" t="s">
        <v>239</v>
      </c>
      <c r="B390" s="73">
        <v>502</v>
      </c>
      <c r="C390" s="86">
        <v>11</v>
      </c>
      <c r="D390" s="86">
        <v>1</v>
      </c>
      <c r="E390" s="113" t="s">
        <v>1</v>
      </c>
      <c r="F390" s="104">
        <v>4</v>
      </c>
      <c r="G390" s="105" t="s">
        <v>120</v>
      </c>
      <c r="H390" s="116" t="s">
        <v>114</v>
      </c>
      <c r="I390" s="40"/>
      <c r="J390" s="87"/>
      <c r="K390" s="41">
        <f>K391</f>
        <v>300000</v>
      </c>
      <c r="L390" s="41">
        <f t="shared" ref="L390:O392" si="203">L391</f>
        <v>0</v>
      </c>
      <c r="M390" s="41">
        <f t="shared" si="203"/>
        <v>300000</v>
      </c>
      <c r="N390" s="75">
        <f t="shared" si="194"/>
        <v>100</v>
      </c>
      <c r="O390" s="41">
        <f t="shared" si="203"/>
        <v>300000</v>
      </c>
      <c r="P390" s="75">
        <f t="shared" si="189"/>
        <v>100</v>
      </c>
      <c r="Q390" s="10"/>
      <c r="R390" s="141"/>
      <c r="S390" s="2"/>
      <c r="T390" s="2"/>
      <c r="U390" s="2"/>
      <c r="V390" s="2"/>
      <c r="W390" s="2"/>
      <c r="X390" s="2"/>
    </row>
    <row r="391" spans="1:24" ht="37.5" x14ac:dyDescent="0.2">
      <c r="A391" s="90" t="s">
        <v>369</v>
      </c>
      <c r="B391" s="73">
        <v>502</v>
      </c>
      <c r="C391" s="86">
        <v>11</v>
      </c>
      <c r="D391" s="86">
        <v>1</v>
      </c>
      <c r="E391" s="113" t="s">
        <v>1</v>
      </c>
      <c r="F391" s="104">
        <v>4</v>
      </c>
      <c r="G391" s="105" t="s">
        <v>120</v>
      </c>
      <c r="H391" s="106" t="s">
        <v>248</v>
      </c>
      <c r="I391" s="40"/>
      <c r="J391" s="87"/>
      <c r="K391" s="41">
        <f>K392</f>
        <v>300000</v>
      </c>
      <c r="L391" s="41">
        <f t="shared" si="203"/>
        <v>0</v>
      </c>
      <c r="M391" s="41">
        <f t="shared" si="203"/>
        <v>300000</v>
      </c>
      <c r="N391" s="75">
        <f t="shared" si="194"/>
        <v>100</v>
      </c>
      <c r="O391" s="41">
        <f t="shared" si="203"/>
        <v>300000</v>
      </c>
      <c r="P391" s="75">
        <f t="shared" si="189"/>
        <v>100</v>
      </c>
      <c r="Q391" s="10"/>
      <c r="R391" s="141"/>
      <c r="S391" s="2"/>
      <c r="T391" s="2"/>
      <c r="U391" s="2"/>
      <c r="V391" s="2"/>
      <c r="W391" s="2"/>
      <c r="X391" s="2"/>
    </row>
    <row r="392" spans="1:24" ht="37.5" x14ac:dyDescent="0.2">
      <c r="A392" s="90" t="s">
        <v>309</v>
      </c>
      <c r="B392" s="73">
        <v>502</v>
      </c>
      <c r="C392" s="86">
        <v>11</v>
      </c>
      <c r="D392" s="86">
        <v>1</v>
      </c>
      <c r="E392" s="113" t="s">
        <v>1</v>
      </c>
      <c r="F392" s="104">
        <v>4</v>
      </c>
      <c r="G392" s="105" t="s">
        <v>120</v>
      </c>
      <c r="H392" s="106" t="s">
        <v>248</v>
      </c>
      <c r="I392" s="40">
        <v>200</v>
      </c>
      <c r="J392" s="87"/>
      <c r="K392" s="41">
        <f>K393</f>
        <v>300000</v>
      </c>
      <c r="L392" s="41">
        <f t="shared" si="203"/>
        <v>0</v>
      </c>
      <c r="M392" s="41">
        <f t="shared" si="203"/>
        <v>300000</v>
      </c>
      <c r="N392" s="75">
        <f t="shared" si="194"/>
        <v>100</v>
      </c>
      <c r="O392" s="41">
        <f t="shared" si="203"/>
        <v>300000</v>
      </c>
      <c r="P392" s="75">
        <f t="shared" si="189"/>
        <v>100</v>
      </c>
      <c r="Q392" s="10"/>
      <c r="R392" s="141"/>
      <c r="S392" s="2"/>
      <c r="T392" s="2"/>
      <c r="U392" s="2"/>
      <c r="V392" s="2"/>
      <c r="W392" s="2"/>
      <c r="X392" s="2"/>
    </row>
    <row r="393" spans="1:24" ht="56.25" x14ac:dyDescent="0.2">
      <c r="A393" s="85" t="s">
        <v>2</v>
      </c>
      <c r="B393" s="73">
        <v>502</v>
      </c>
      <c r="C393" s="86">
        <v>11</v>
      </c>
      <c r="D393" s="86">
        <v>1</v>
      </c>
      <c r="E393" s="113" t="s">
        <v>1</v>
      </c>
      <c r="F393" s="104">
        <v>4</v>
      </c>
      <c r="G393" s="105" t="s">
        <v>120</v>
      </c>
      <c r="H393" s="106" t="s">
        <v>248</v>
      </c>
      <c r="I393" s="40">
        <v>240</v>
      </c>
      <c r="J393" s="87"/>
      <c r="K393" s="41">
        <v>300000</v>
      </c>
      <c r="L393" s="141"/>
      <c r="M393" s="41">
        <v>300000</v>
      </c>
      <c r="N393" s="75">
        <f t="shared" si="194"/>
        <v>100</v>
      </c>
      <c r="O393" s="41">
        <f>M393</f>
        <v>300000</v>
      </c>
      <c r="P393" s="75">
        <f t="shared" si="189"/>
        <v>100</v>
      </c>
      <c r="Q393" s="10"/>
      <c r="R393" s="141"/>
      <c r="S393" s="2"/>
      <c r="T393" s="2"/>
      <c r="U393" s="2"/>
      <c r="V393" s="2"/>
      <c r="W393" s="2"/>
      <c r="X393" s="2"/>
    </row>
    <row r="394" spans="1:24" ht="18.75" x14ac:dyDescent="0.2">
      <c r="A394" s="90" t="s">
        <v>325</v>
      </c>
      <c r="B394" s="73">
        <v>502</v>
      </c>
      <c r="C394" s="86">
        <v>11</v>
      </c>
      <c r="D394" s="86">
        <v>2</v>
      </c>
      <c r="E394" s="113"/>
      <c r="F394" s="104"/>
      <c r="G394" s="105"/>
      <c r="H394" s="106"/>
      <c r="I394" s="40"/>
      <c r="J394" s="87"/>
      <c r="K394" s="41">
        <f>K395</f>
        <v>200000</v>
      </c>
      <c r="L394" s="41">
        <f t="shared" ref="L394:O396" si="204">L395</f>
        <v>0</v>
      </c>
      <c r="M394" s="41">
        <f t="shared" si="204"/>
        <v>0</v>
      </c>
      <c r="N394" s="75">
        <f t="shared" si="194"/>
        <v>0</v>
      </c>
      <c r="O394" s="41">
        <f t="shared" si="204"/>
        <v>0</v>
      </c>
      <c r="P394" s="75">
        <f t="shared" si="189"/>
        <v>0</v>
      </c>
      <c r="Q394" s="10"/>
      <c r="R394" s="139"/>
      <c r="S394" s="2"/>
      <c r="T394" s="2"/>
      <c r="U394" s="2"/>
      <c r="V394" s="2"/>
      <c r="W394" s="2"/>
      <c r="X394" s="2"/>
    </row>
    <row r="395" spans="1:24" ht="75" customHeight="1" x14ac:dyDescent="0.2">
      <c r="A395" s="90" t="s">
        <v>221</v>
      </c>
      <c r="B395" s="73">
        <v>502</v>
      </c>
      <c r="C395" s="86">
        <v>11</v>
      </c>
      <c r="D395" s="86">
        <v>2</v>
      </c>
      <c r="E395" s="113" t="s">
        <v>1</v>
      </c>
      <c r="F395" s="111" t="s">
        <v>204</v>
      </c>
      <c r="G395" s="111" t="s">
        <v>203</v>
      </c>
      <c r="H395" s="116" t="s">
        <v>114</v>
      </c>
      <c r="I395" s="40"/>
      <c r="J395" s="87"/>
      <c r="K395" s="12">
        <f>K396</f>
        <v>200000</v>
      </c>
      <c r="L395" s="12">
        <f t="shared" si="204"/>
        <v>0</v>
      </c>
      <c r="M395" s="12">
        <f t="shared" si="204"/>
        <v>0</v>
      </c>
      <c r="N395" s="75">
        <f t="shared" si="194"/>
        <v>0</v>
      </c>
      <c r="O395" s="12">
        <f t="shared" si="204"/>
        <v>0</v>
      </c>
      <c r="P395" s="75">
        <f t="shared" si="189"/>
        <v>0</v>
      </c>
      <c r="Q395" s="10"/>
      <c r="R395" s="139"/>
      <c r="S395" s="2"/>
      <c r="T395" s="2"/>
      <c r="U395" s="2"/>
      <c r="V395" s="2"/>
      <c r="W395" s="2"/>
      <c r="X395" s="2"/>
    </row>
    <row r="396" spans="1:24" ht="75" x14ac:dyDescent="0.2">
      <c r="A396" s="90" t="s">
        <v>6</v>
      </c>
      <c r="B396" s="73">
        <v>502</v>
      </c>
      <c r="C396" s="86">
        <v>11</v>
      </c>
      <c r="D396" s="86">
        <v>2</v>
      </c>
      <c r="E396" s="113" t="s">
        <v>1</v>
      </c>
      <c r="F396" s="111" t="s">
        <v>336</v>
      </c>
      <c r="G396" s="111" t="s">
        <v>203</v>
      </c>
      <c r="H396" s="116" t="s">
        <v>114</v>
      </c>
      <c r="I396" s="40"/>
      <c r="J396" s="87"/>
      <c r="K396" s="41">
        <f>K397</f>
        <v>200000</v>
      </c>
      <c r="L396" s="41">
        <f t="shared" si="204"/>
        <v>0</v>
      </c>
      <c r="M396" s="41">
        <f t="shared" si="204"/>
        <v>0</v>
      </c>
      <c r="N396" s="75">
        <f t="shared" si="194"/>
        <v>0</v>
      </c>
      <c r="O396" s="41">
        <f t="shared" si="204"/>
        <v>0</v>
      </c>
      <c r="P396" s="75">
        <f t="shared" si="189"/>
        <v>0</v>
      </c>
      <c r="Q396" s="10"/>
      <c r="R396" s="139"/>
      <c r="S396" s="2"/>
      <c r="T396" s="2"/>
      <c r="U396" s="2"/>
      <c r="V396" s="2"/>
      <c r="W396" s="2"/>
      <c r="X396" s="2"/>
    </row>
    <row r="397" spans="1:24" ht="56.25" x14ac:dyDescent="0.2">
      <c r="A397" s="90" t="s">
        <v>239</v>
      </c>
      <c r="B397" s="73">
        <v>502</v>
      </c>
      <c r="C397" s="86">
        <v>11</v>
      </c>
      <c r="D397" s="86">
        <v>2</v>
      </c>
      <c r="E397" s="113" t="s">
        <v>1</v>
      </c>
      <c r="F397" s="111" t="s">
        <v>336</v>
      </c>
      <c r="G397" s="111" t="s">
        <v>120</v>
      </c>
      <c r="H397" s="116" t="s">
        <v>114</v>
      </c>
      <c r="I397" s="40"/>
      <c r="J397" s="87"/>
      <c r="K397" s="41">
        <f>K398+K401</f>
        <v>200000</v>
      </c>
      <c r="L397" s="41">
        <f t="shared" ref="L397:O397" si="205">L398+L401</f>
        <v>0</v>
      </c>
      <c r="M397" s="41">
        <f t="shared" si="205"/>
        <v>0</v>
      </c>
      <c r="N397" s="75">
        <f t="shared" si="194"/>
        <v>0</v>
      </c>
      <c r="O397" s="41">
        <f t="shared" si="205"/>
        <v>0</v>
      </c>
      <c r="P397" s="75">
        <f t="shared" si="189"/>
        <v>0</v>
      </c>
      <c r="Q397" s="10"/>
      <c r="R397" s="139"/>
      <c r="S397" s="2"/>
      <c r="T397" s="2"/>
      <c r="U397" s="2"/>
      <c r="V397" s="2"/>
      <c r="W397" s="2"/>
      <c r="X397" s="2"/>
    </row>
    <row r="398" spans="1:24" ht="39" customHeight="1" x14ac:dyDescent="0.2">
      <c r="A398" s="90" t="s">
        <v>338</v>
      </c>
      <c r="B398" s="73">
        <v>502</v>
      </c>
      <c r="C398" s="86">
        <v>11</v>
      </c>
      <c r="D398" s="86">
        <v>2</v>
      </c>
      <c r="E398" s="113" t="s">
        <v>1</v>
      </c>
      <c r="F398" s="111" t="s">
        <v>336</v>
      </c>
      <c r="G398" s="111" t="s">
        <v>120</v>
      </c>
      <c r="H398" s="116" t="s">
        <v>337</v>
      </c>
      <c r="I398" s="40"/>
      <c r="J398" s="87"/>
      <c r="K398" s="41">
        <f>K399</f>
        <v>150000</v>
      </c>
      <c r="L398" s="41">
        <f t="shared" ref="L398:O399" si="206">L399</f>
        <v>0</v>
      </c>
      <c r="M398" s="41">
        <f t="shared" si="206"/>
        <v>0</v>
      </c>
      <c r="N398" s="75">
        <f t="shared" si="194"/>
        <v>0</v>
      </c>
      <c r="O398" s="41">
        <f t="shared" si="206"/>
        <v>0</v>
      </c>
      <c r="P398" s="75">
        <f t="shared" si="189"/>
        <v>0</v>
      </c>
      <c r="Q398" s="10"/>
      <c r="R398" s="139"/>
      <c r="S398" s="2"/>
      <c r="T398" s="2"/>
      <c r="U398" s="2"/>
      <c r="V398" s="2"/>
      <c r="W398" s="2"/>
      <c r="X398" s="2"/>
    </row>
    <row r="399" spans="1:24" ht="37.5" x14ac:dyDescent="0.2">
      <c r="A399" s="90" t="s">
        <v>339</v>
      </c>
      <c r="B399" s="73">
        <v>502</v>
      </c>
      <c r="C399" s="86">
        <v>11</v>
      </c>
      <c r="D399" s="86">
        <v>2</v>
      </c>
      <c r="E399" s="113" t="s">
        <v>1</v>
      </c>
      <c r="F399" s="111" t="s">
        <v>336</v>
      </c>
      <c r="G399" s="111" t="s">
        <v>120</v>
      </c>
      <c r="H399" s="116" t="s">
        <v>337</v>
      </c>
      <c r="I399" s="40">
        <v>400</v>
      </c>
      <c r="J399" s="87"/>
      <c r="K399" s="41">
        <f>K400</f>
        <v>150000</v>
      </c>
      <c r="L399" s="41">
        <f t="shared" si="206"/>
        <v>0</v>
      </c>
      <c r="M399" s="41">
        <f t="shared" si="206"/>
        <v>0</v>
      </c>
      <c r="N399" s="75">
        <f t="shared" si="194"/>
        <v>0</v>
      </c>
      <c r="O399" s="41">
        <f t="shared" si="206"/>
        <v>0</v>
      </c>
      <c r="P399" s="75">
        <f t="shared" si="189"/>
        <v>0</v>
      </c>
      <c r="Q399" s="10"/>
      <c r="R399" s="139"/>
      <c r="S399" s="2"/>
      <c r="T399" s="2"/>
      <c r="U399" s="2"/>
      <c r="V399" s="2"/>
      <c r="W399" s="2"/>
      <c r="X399" s="2"/>
    </row>
    <row r="400" spans="1:24" ht="18.75" x14ac:dyDescent="0.2">
      <c r="A400" s="90" t="s">
        <v>340</v>
      </c>
      <c r="B400" s="73">
        <v>502</v>
      </c>
      <c r="C400" s="86">
        <v>11</v>
      </c>
      <c r="D400" s="86">
        <v>2</v>
      </c>
      <c r="E400" s="113" t="s">
        <v>1</v>
      </c>
      <c r="F400" s="111" t="s">
        <v>336</v>
      </c>
      <c r="G400" s="111" t="s">
        <v>120</v>
      </c>
      <c r="H400" s="116" t="s">
        <v>337</v>
      </c>
      <c r="I400" s="40">
        <v>410</v>
      </c>
      <c r="J400" s="87"/>
      <c r="K400" s="41">
        <v>150000</v>
      </c>
      <c r="L400" s="41"/>
      <c r="M400" s="41">
        <v>0</v>
      </c>
      <c r="N400" s="75">
        <f t="shared" si="194"/>
        <v>0</v>
      </c>
      <c r="O400" s="41">
        <f>M400</f>
        <v>0</v>
      </c>
      <c r="P400" s="75">
        <f t="shared" si="189"/>
        <v>0</v>
      </c>
      <c r="Q400" s="10"/>
      <c r="R400" s="139"/>
      <c r="S400" s="2"/>
      <c r="T400" s="2"/>
      <c r="U400" s="2"/>
      <c r="V400" s="2"/>
      <c r="W400" s="2"/>
      <c r="X400" s="2"/>
    </row>
    <row r="401" spans="1:24" ht="37.5" x14ac:dyDescent="0.2">
      <c r="A401" s="90" t="s">
        <v>341</v>
      </c>
      <c r="B401" s="73">
        <v>502</v>
      </c>
      <c r="C401" s="86">
        <v>11</v>
      </c>
      <c r="D401" s="86">
        <v>2</v>
      </c>
      <c r="E401" s="113" t="s">
        <v>1</v>
      </c>
      <c r="F401" s="111" t="s">
        <v>336</v>
      </c>
      <c r="G401" s="111" t="s">
        <v>120</v>
      </c>
      <c r="H401" s="116" t="s">
        <v>252</v>
      </c>
      <c r="I401" s="40"/>
      <c r="J401" s="87"/>
      <c r="K401" s="41">
        <f>K402</f>
        <v>50000</v>
      </c>
      <c r="L401" s="41">
        <f t="shared" ref="L401:O402" si="207">L402</f>
        <v>0</v>
      </c>
      <c r="M401" s="41">
        <f t="shared" si="207"/>
        <v>0</v>
      </c>
      <c r="N401" s="75">
        <f t="shared" si="194"/>
        <v>0</v>
      </c>
      <c r="O401" s="41">
        <f t="shared" si="207"/>
        <v>0</v>
      </c>
      <c r="P401" s="75">
        <f t="shared" si="189"/>
        <v>0</v>
      </c>
      <c r="Q401" s="10"/>
      <c r="R401" s="139"/>
      <c r="S401" s="2"/>
      <c r="T401" s="2"/>
      <c r="U401" s="2"/>
      <c r="V401" s="2"/>
      <c r="W401" s="2"/>
      <c r="X401" s="2"/>
    </row>
    <row r="402" spans="1:24" ht="37.5" x14ac:dyDescent="0.2">
      <c r="A402" s="90" t="s">
        <v>309</v>
      </c>
      <c r="B402" s="73">
        <v>502</v>
      </c>
      <c r="C402" s="86">
        <v>11</v>
      </c>
      <c r="D402" s="86">
        <v>2</v>
      </c>
      <c r="E402" s="113" t="s">
        <v>1</v>
      </c>
      <c r="F402" s="111" t="s">
        <v>336</v>
      </c>
      <c r="G402" s="111" t="s">
        <v>120</v>
      </c>
      <c r="H402" s="116" t="s">
        <v>252</v>
      </c>
      <c r="I402" s="40">
        <v>200</v>
      </c>
      <c r="J402" s="87"/>
      <c r="K402" s="41">
        <f>K403</f>
        <v>50000</v>
      </c>
      <c r="L402" s="41">
        <f t="shared" si="207"/>
        <v>0</v>
      </c>
      <c r="M402" s="41">
        <f t="shared" si="207"/>
        <v>0</v>
      </c>
      <c r="N402" s="75">
        <f t="shared" si="194"/>
        <v>0</v>
      </c>
      <c r="O402" s="41">
        <f t="shared" si="207"/>
        <v>0</v>
      </c>
      <c r="P402" s="75">
        <f t="shared" si="189"/>
        <v>0</v>
      </c>
      <c r="Q402" s="10"/>
      <c r="R402" s="139"/>
      <c r="S402" s="2"/>
      <c r="T402" s="2"/>
      <c r="U402" s="2"/>
      <c r="V402" s="2"/>
      <c r="W402" s="2"/>
      <c r="X402" s="2"/>
    </row>
    <row r="403" spans="1:24" ht="56.25" x14ac:dyDescent="0.2">
      <c r="A403" s="85" t="s">
        <v>2</v>
      </c>
      <c r="B403" s="73">
        <v>502</v>
      </c>
      <c r="C403" s="86">
        <v>11</v>
      </c>
      <c r="D403" s="86">
        <v>2</v>
      </c>
      <c r="E403" s="113" t="s">
        <v>1</v>
      </c>
      <c r="F403" s="111" t="s">
        <v>336</v>
      </c>
      <c r="G403" s="111" t="s">
        <v>120</v>
      </c>
      <c r="H403" s="116" t="s">
        <v>252</v>
      </c>
      <c r="I403" s="40">
        <v>240</v>
      </c>
      <c r="J403" s="87"/>
      <c r="K403" s="41">
        <v>50000</v>
      </c>
      <c r="L403" s="139"/>
      <c r="M403" s="41">
        <v>0</v>
      </c>
      <c r="N403" s="75">
        <f t="shared" si="194"/>
        <v>0</v>
      </c>
      <c r="O403" s="41">
        <f>M403</f>
        <v>0</v>
      </c>
      <c r="P403" s="75">
        <f t="shared" si="189"/>
        <v>0</v>
      </c>
      <c r="Q403" s="10"/>
      <c r="R403" s="139"/>
      <c r="S403" s="2"/>
      <c r="T403" s="2"/>
      <c r="U403" s="2"/>
      <c r="V403" s="2"/>
      <c r="W403" s="2"/>
      <c r="X403" s="2"/>
    </row>
    <row r="404" spans="1:24" ht="37.5" x14ac:dyDescent="0.2">
      <c r="A404" s="85" t="s">
        <v>62</v>
      </c>
      <c r="B404" s="73">
        <v>503</v>
      </c>
      <c r="C404" s="76"/>
      <c r="D404" s="76"/>
      <c r="E404" s="115"/>
      <c r="F404" s="111"/>
      <c r="G404" s="111"/>
      <c r="H404" s="116"/>
      <c r="I404" s="76"/>
      <c r="J404" s="89"/>
      <c r="K404" s="35">
        <f>K416+K436+K405</f>
        <v>113540420.13999999</v>
      </c>
      <c r="L404" s="35" t="e">
        <f>L416+L436</f>
        <v>#REF!</v>
      </c>
      <c r="M404" s="35">
        <f>M416+M436+M405</f>
        <v>23731921.290000003</v>
      </c>
      <c r="N404" s="75">
        <f t="shared" si="194"/>
        <v>20.901738130559647</v>
      </c>
      <c r="O404" s="35">
        <f>O416+O436+O405</f>
        <v>23731921.290000003</v>
      </c>
      <c r="P404" s="75">
        <f t="shared" si="189"/>
        <v>20.901738130559647</v>
      </c>
      <c r="Q404" s="10"/>
      <c r="R404" s="62"/>
      <c r="S404" s="2"/>
      <c r="T404" s="2"/>
      <c r="U404" s="2"/>
      <c r="V404" s="2"/>
      <c r="W404" s="2"/>
      <c r="X404" s="2"/>
    </row>
    <row r="405" spans="1:24" ht="18.75" x14ac:dyDescent="0.2">
      <c r="A405" s="90" t="s">
        <v>35</v>
      </c>
      <c r="B405" s="73">
        <v>503</v>
      </c>
      <c r="C405" s="76" t="s">
        <v>1</v>
      </c>
      <c r="D405" s="76" t="s">
        <v>256</v>
      </c>
      <c r="E405" s="115"/>
      <c r="F405" s="111"/>
      <c r="G405" s="111"/>
      <c r="H405" s="116"/>
      <c r="I405" s="76"/>
      <c r="J405" s="89"/>
      <c r="K405" s="35">
        <f>K406</f>
        <v>161580</v>
      </c>
      <c r="L405" s="35"/>
      <c r="M405" s="35">
        <f>M406</f>
        <v>6700</v>
      </c>
      <c r="N405" s="75">
        <f t="shared" si="194"/>
        <v>4.1465527911870286</v>
      </c>
      <c r="O405" s="35">
        <f>O406</f>
        <v>6700</v>
      </c>
      <c r="P405" s="75">
        <f t="shared" si="189"/>
        <v>4.1465527911870286</v>
      </c>
      <c r="Q405" s="10"/>
      <c r="R405" s="94"/>
      <c r="S405" s="2"/>
      <c r="T405" s="2"/>
      <c r="U405" s="2"/>
      <c r="V405" s="2"/>
      <c r="W405" s="2"/>
      <c r="X405" s="2"/>
    </row>
    <row r="406" spans="1:24" ht="71.25" customHeight="1" x14ac:dyDescent="0.2">
      <c r="A406" s="85" t="s">
        <v>216</v>
      </c>
      <c r="B406" s="73">
        <v>503</v>
      </c>
      <c r="C406" s="76" t="s">
        <v>1</v>
      </c>
      <c r="D406" s="76" t="s">
        <v>256</v>
      </c>
      <c r="E406" s="115" t="s">
        <v>27</v>
      </c>
      <c r="F406" s="111" t="s">
        <v>204</v>
      </c>
      <c r="G406" s="111" t="s">
        <v>203</v>
      </c>
      <c r="H406" s="116" t="s">
        <v>114</v>
      </c>
      <c r="I406" s="76"/>
      <c r="J406" s="89"/>
      <c r="K406" s="35">
        <f>K407</f>
        <v>161580</v>
      </c>
      <c r="L406" s="35"/>
      <c r="M406" s="35">
        <f>M407</f>
        <v>6700</v>
      </c>
      <c r="N406" s="75">
        <f t="shared" si="194"/>
        <v>4.1465527911870286</v>
      </c>
      <c r="O406" s="35">
        <f>O407</f>
        <v>6700</v>
      </c>
      <c r="P406" s="75">
        <f t="shared" si="189"/>
        <v>4.1465527911870286</v>
      </c>
      <c r="Q406" s="10"/>
      <c r="R406" s="94"/>
      <c r="S406" s="2"/>
      <c r="T406" s="2"/>
      <c r="U406" s="2"/>
      <c r="V406" s="2"/>
      <c r="W406" s="2"/>
      <c r="X406" s="2"/>
    </row>
    <row r="407" spans="1:24" ht="112.5" x14ac:dyDescent="0.2">
      <c r="A407" s="85" t="s">
        <v>172</v>
      </c>
      <c r="B407" s="73">
        <v>503</v>
      </c>
      <c r="C407" s="76" t="s">
        <v>1</v>
      </c>
      <c r="D407" s="76" t="s">
        <v>256</v>
      </c>
      <c r="E407" s="115" t="s">
        <v>27</v>
      </c>
      <c r="F407" s="111" t="s">
        <v>26</v>
      </c>
      <c r="G407" s="111" t="s">
        <v>203</v>
      </c>
      <c r="H407" s="116" t="s">
        <v>114</v>
      </c>
      <c r="I407" s="76"/>
      <c r="J407" s="89"/>
      <c r="K407" s="35">
        <f>K408+K412</f>
        <v>161580</v>
      </c>
      <c r="L407" s="35"/>
      <c r="M407" s="35">
        <f>M408+M412</f>
        <v>6700</v>
      </c>
      <c r="N407" s="75">
        <f t="shared" si="194"/>
        <v>4.1465527911870286</v>
      </c>
      <c r="O407" s="35">
        <f>O408+O412</f>
        <v>6700</v>
      </c>
      <c r="P407" s="75">
        <f t="shared" si="189"/>
        <v>4.1465527911870286</v>
      </c>
      <c r="Q407" s="10"/>
      <c r="R407" s="94"/>
      <c r="S407" s="2"/>
      <c r="T407" s="2"/>
      <c r="U407" s="2"/>
      <c r="V407" s="2"/>
      <c r="W407" s="2"/>
      <c r="X407" s="2"/>
    </row>
    <row r="408" spans="1:24" ht="51.75" customHeight="1" x14ac:dyDescent="0.2">
      <c r="A408" s="85" t="s">
        <v>244</v>
      </c>
      <c r="B408" s="73">
        <v>503</v>
      </c>
      <c r="C408" s="76" t="s">
        <v>1</v>
      </c>
      <c r="D408" s="76" t="s">
        <v>256</v>
      </c>
      <c r="E408" s="115" t="s">
        <v>27</v>
      </c>
      <c r="F408" s="111" t="s">
        <v>26</v>
      </c>
      <c r="G408" s="111" t="s">
        <v>1</v>
      </c>
      <c r="H408" s="116" t="s">
        <v>114</v>
      </c>
      <c r="I408" s="76"/>
      <c r="J408" s="89"/>
      <c r="K408" s="35">
        <f>K409</f>
        <v>60000</v>
      </c>
      <c r="L408" s="35"/>
      <c r="M408" s="35">
        <f>M409</f>
        <v>0</v>
      </c>
      <c r="N408" s="75">
        <f t="shared" si="194"/>
        <v>0</v>
      </c>
      <c r="O408" s="35">
        <f>O409</f>
        <v>0</v>
      </c>
      <c r="P408" s="75">
        <f t="shared" si="189"/>
        <v>0</v>
      </c>
      <c r="Q408" s="10"/>
      <c r="R408" s="94"/>
      <c r="S408" s="2"/>
      <c r="T408" s="2"/>
      <c r="U408" s="2"/>
      <c r="V408" s="2"/>
      <c r="W408" s="2"/>
      <c r="X408" s="2"/>
    </row>
    <row r="409" spans="1:24" ht="37.5" x14ac:dyDescent="0.2">
      <c r="A409" s="85" t="s">
        <v>82</v>
      </c>
      <c r="B409" s="73">
        <v>503</v>
      </c>
      <c r="C409" s="76" t="s">
        <v>1</v>
      </c>
      <c r="D409" s="76" t="s">
        <v>256</v>
      </c>
      <c r="E409" s="115" t="s">
        <v>27</v>
      </c>
      <c r="F409" s="111" t="s">
        <v>26</v>
      </c>
      <c r="G409" s="111" t="s">
        <v>1</v>
      </c>
      <c r="H409" s="116" t="s">
        <v>201</v>
      </c>
      <c r="I409" s="76"/>
      <c r="J409" s="89"/>
      <c r="K409" s="35">
        <f>K410</f>
        <v>60000</v>
      </c>
      <c r="L409" s="35">
        <f t="shared" ref="L409:O409" si="208">L410</f>
        <v>0</v>
      </c>
      <c r="M409" s="35">
        <f t="shared" si="208"/>
        <v>0</v>
      </c>
      <c r="N409" s="75">
        <f t="shared" si="194"/>
        <v>0</v>
      </c>
      <c r="O409" s="35">
        <f t="shared" si="208"/>
        <v>0</v>
      </c>
      <c r="P409" s="75">
        <f t="shared" si="189"/>
        <v>0</v>
      </c>
      <c r="Q409" s="10"/>
      <c r="R409" s="94"/>
      <c r="S409" s="2"/>
      <c r="T409" s="2"/>
      <c r="U409" s="2"/>
      <c r="V409" s="2"/>
      <c r="W409" s="2"/>
      <c r="X409" s="2"/>
    </row>
    <row r="410" spans="1:24" ht="37.5" x14ac:dyDescent="0.2">
      <c r="A410" s="90" t="s">
        <v>309</v>
      </c>
      <c r="B410" s="73">
        <v>503</v>
      </c>
      <c r="C410" s="76" t="s">
        <v>1</v>
      </c>
      <c r="D410" s="76" t="s">
        <v>256</v>
      </c>
      <c r="E410" s="115" t="s">
        <v>27</v>
      </c>
      <c r="F410" s="111" t="s">
        <v>26</v>
      </c>
      <c r="G410" s="111" t="s">
        <v>1</v>
      </c>
      <c r="H410" s="116" t="s">
        <v>201</v>
      </c>
      <c r="I410" s="76" t="s">
        <v>257</v>
      </c>
      <c r="J410" s="89"/>
      <c r="K410" s="35">
        <f>K411</f>
        <v>60000</v>
      </c>
      <c r="L410" s="35"/>
      <c r="M410" s="35">
        <f>M411</f>
        <v>0</v>
      </c>
      <c r="N410" s="75">
        <f t="shared" si="194"/>
        <v>0</v>
      </c>
      <c r="O410" s="35">
        <f>O411</f>
        <v>0</v>
      </c>
      <c r="P410" s="75">
        <f t="shared" si="189"/>
        <v>0</v>
      </c>
      <c r="Q410" s="10"/>
      <c r="R410" s="94"/>
      <c r="S410" s="2"/>
      <c r="T410" s="2"/>
      <c r="U410" s="2"/>
      <c r="V410" s="2"/>
      <c r="W410" s="2"/>
      <c r="X410" s="2"/>
    </row>
    <row r="411" spans="1:24" ht="56.25" x14ac:dyDescent="0.2">
      <c r="A411" s="85" t="s">
        <v>2</v>
      </c>
      <c r="B411" s="73">
        <v>503</v>
      </c>
      <c r="C411" s="76" t="s">
        <v>1</v>
      </c>
      <c r="D411" s="76" t="s">
        <v>256</v>
      </c>
      <c r="E411" s="115" t="s">
        <v>27</v>
      </c>
      <c r="F411" s="111" t="s">
        <v>26</v>
      </c>
      <c r="G411" s="111" t="s">
        <v>1</v>
      </c>
      <c r="H411" s="116" t="s">
        <v>201</v>
      </c>
      <c r="I411" s="76" t="s">
        <v>258</v>
      </c>
      <c r="J411" s="89"/>
      <c r="K411" s="35">
        <v>60000</v>
      </c>
      <c r="L411" s="35"/>
      <c r="M411" s="35">
        <v>0</v>
      </c>
      <c r="N411" s="75">
        <f t="shared" si="194"/>
        <v>0</v>
      </c>
      <c r="O411" s="35">
        <f>M411</f>
        <v>0</v>
      </c>
      <c r="P411" s="75">
        <f t="shared" si="189"/>
        <v>0</v>
      </c>
      <c r="Q411" s="10"/>
      <c r="R411" s="94"/>
      <c r="S411" s="2"/>
      <c r="T411" s="2"/>
      <c r="U411" s="2"/>
      <c r="V411" s="2"/>
      <c r="W411" s="2"/>
      <c r="X411" s="2"/>
    </row>
    <row r="412" spans="1:24" ht="56.25" x14ac:dyDescent="0.2">
      <c r="A412" s="85" t="s">
        <v>246</v>
      </c>
      <c r="B412" s="73">
        <v>503</v>
      </c>
      <c r="C412" s="76" t="s">
        <v>1</v>
      </c>
      <c r="D412" s="76" t="s">
        <v>256</v>
      </c>
      <c r="E412" s="115" t="s">
        <v>27</v>
      </c>
      <c r="F412" s="111" t="s">
        <v>26</v>
      </c>
      <c r="G412" s="111" t="s">
        <v>120</v>
      </c>
      <c r="H412" s="116" t="s">
        <v>114</v>
      </c>
      <c r="I412" s="76"/>
      <c r="J412" s="89"/>
      <c r="K412" s="35">
        <f>K413</f>
        <v>101580</v>
      </c>
      <c r="L412" s="35"/>
      <c r="M412" s="35">
        <f>M413</f>
        <v>6700</v>
      </c>
      <c r="N412" s="75">
        <f t="shared" si="194"/>
        <v>6.5957865721598745</v>
      </c>
      <c r="O412" s="35">
        <f>O413</f>
        <v>6700</v>
      </c>
      <c r="P412" s="75">
        <f t="shared" si="189"/>
        <v>6.5957865721598745</v>
      </c>
      <c r="Q412" s="10"/>
      <c r="R412" s="94"/>
      <c r="S412" s="2"/>
      <c r="T412" s="2"/>
      <c r="U412" s="2"/>
      <c r="V412" s="2"/>
      <c r="W412" s="2"/>
      <c r="X412" s="2"/>
    </row>
    <row r="413" spans="1:24" ht="56.25" x14ac:dyDescent="0.2">
      <c r="A413" s="85" t="s">
        <v>260</v>
      </c>
      <c r="B413" s="73">
        <v>503</v>
      </c>
      <c r="C413" s="76" t="s">
        <v>1</v>
      </c>
      <c r="D413" s="76" t="s">
        <v>256</v>
      </c>
      <c r="E413" s="115" t="s">
        <v>27</v>
      </c>
      <c r="F413" s="111" t="s">
        <v>26</v>
      </c>
      <c r="G413" s="111" t="s">
        <v>120</v>
      </c>
      <c r="H413" s="116" t="s">
        <v>259</v>
      </c>
      <c r="I413" s="76"/>
      <c r="J413" s="89"/>
      <c r="K413" s="35">
        <f>K414</f>
        <v>101580</v>
      </c>
      <c r="L413" s="35"/>
      <c r="M413" s="35">
        <f>M414</f>
        <v>6700</v>
      </c>
      <c r="N413" s="75">
        <f t="shared" si="194"/>
        <v>6.5957865721598745</v>
      </c>
      <c r="O413" s="35">
        <f>O414</f>
        <v>6700</v>
      </c>
      <c r="P413" s="75">
        <f t="shared" si="189"/>
        <v>6.5957865721598745</v>
      </c>
      <c r="Q413" s="10"/>
      <c r="R413" s="94"/>
      <c r="S413" s="2"/>
      <c r="T413" s="2"/>
      <c r="U413" s="2"/>
      <c r="V413" s="2"/>
      <c r="W413" s="2"/>
      <c r="X413" s="2"/>
    </row>
    <row r="414" spans="1:24" ht="37.5" x14ac:dyDescent="0.2">
      <c r="A414" s="90" t="s">
        <v>309</v>
      </c>
      <c r="B414" s="73">
        <v>503</v>
      </c>
      <c r="C414" s="76" t="s">
        <v>1</v>
      </c>
      <c r="D414" s="76" t="s">
        <v>256</v>
      </c>
      <c r="E414" s="115" t="s">
        <v>27</v>
      </c>
      <c r="F414" s="111" t="s">
        <v>26</v>
      </c>
      <c r="G414" s="111" t="s">
        <v>120</v>
      </c>
      <c r="H414" s="116" t="s">
        <v>259</v>
      </c>
      <c r="I414" s="76" t="s">
        <v>257</v>
      </c>
      <c r="J414" s="89"/>
      <c r="K414" s="35">
        <f>K415</f>
        <v>101580</v>
      </c>
      <c r="L414" s="35"/>
      <c r="M414" s="35">
        <f>M415</f>
        <v>6700</v>
      </c>
      <c r="N414" s="75">
        <f t="shared" si="194"/>
        <v>6.5957865721598745</v>
      </c>
      <c r="O414" s="35">
        <f>O415</f>
        <v>6700</v>
      </c>
      <c r="P414" s="75">
        <f t="shared" si="189"/>
        <v>6.5957865721598745</v>
      </c>
      <c r="Q414" s="10"/>
      <c r="R414" s="94"/>
      <c r="S414" s="2"/>
      <c r="T414" s="2"/>
      <c r="U414" s="2"/>
      <c r="V414" s="2"/>
      <c r="W414" s="2"/>
      <c r="X414" s="2"/>
    </row>
    <row r="415" spans="1:24" ht="56.25" x14ac:dyDescent="0.2">
      <c r="A415" s="85" t="s">
        <v>2</v>
      </c>
      <c r="B415" s="73">
        <v>503</v>
      </c>
      <c r="C415" s="76" t="s">
        <v>1</v>
      </c>
      <c r="D415" s="76" t="s">
        <v>256</v>
      </c>
      <c r="E415" s="115" t="s">
        <v>27</v>
      </c>
      <c r="F415" s="111" t="s">
        <v>26</v>
      </c>
      <c r="G415" s="111" t="s">
        <v>120</v>
      </c>
      <c r="H415" s="116" t="s">
        <v>259</v>
      </c>
      <c r="I415" s="76" t="s">
        <v>258</v>
      </c>
      <c r="J415" s="89"/>
      <c r="K415" s="35">
        <v>101580</v>
      </c>
      <c r="L415" s="35"/>
      <c r="M415" s="35">
        <v>6700</v>
      </c>
      <c r="N415" s="75">
        <f t="shared" si="194"/>
        <v>6.5957865721598745</v>
      </c>
      <c r="O415" s="35">
        <f>M415</f>
        <v>6700</v>
      </c>
      <c r="P415" s="75">
        <f t="shared" si="189"/>
        <v>6.5957865721598745</v>
      </c>
      <c r="Q415" s="10"/>
      <c r="R415" s="94"/>
      <c r="S415" s="2"/>
      <c r="T415" s="2"/>
      <c r="U415" s="2"/>
      <c r="V415" s="2"/>
      <c r="W415" s="2"/>
      <c r="X415" s="2"/>
    </row>
    <row r="416" spans="1:24" ht="18.75" x14ac:dyDescent="0.2">
      <c r="A416" s="85" t="s">
        <v>24</v>
      </c>
      <c r="B416" s="73">
        <v>503</v>
      </c>
      <c r="C416" s="86">
        <v>7</v>
      </c>
      <c r="D416" s="86">
        <v>0</v>
      </c>
      <c r="E416" s="113"/>
      <c r="F416" s="105"/>
      <c r="G416" s="105"/>
      <c r="H416" s="106"/>
      <c r="I416" s="52"/>
      <c r="J416" s="87"/>
      <c r="K416" s="12">
        <f>K417</f>
        <v>9816188.3499999996</v>
      </c>
      <c r="L416" s="12">
        <f t="shared" ref="L416:O419" si="209">L417</f>
        <v>0</v>
      </c>
      <c r="M416" s="12">
        <f t="shared" si="209"/>
        <v>2334014.12</v>
      </c>
      <c r="N416" s="75">
        <f t="shared" si="194"/>
        <v>23.777193721023089</v>
      </c>
      <c r="O416" s="12">
        <f t="shared" si="209"/>
        <v>2334014.12</v>
      </c>
      <c r="P416" s="75">
        <f t="shared" si="189"/>
        <v>23.777193721023089</v>
      </c>
      <c r="Q416" s="10"/>
      <c r="R416" s="62"/>
      <c r="S416" s="2"/>
      <c r="T416" s="2"/>
      <c r="U416" s="2"/>
      <c r="V416" s="2"/>
      <c r="W416" s="2"/>
      <c r="X416" s="2"/>
    </row>
    <row r="417" spans="1:24" ht="18.75" x14ac:dyDescent="0.2">
      <c r="A417" s="90" t="s">
        <v>189</v>
      </c>
      <c r="B417" s="73">
        <v>503</v>
      </c>
      <c r="C417" s="86">
        <v>7</v>
      </c>
      <c r="D417" s="86">
        <v>3</v>
      </c>
      <c r="E417" s="113"/>
      <c r="F417" s="105"/>
      <c r="G417" s="105"/>
      <c r="H417" s="106"/>
      <c r="I417" s="52"/>
      <c r="J417" s="87"/>
      <c r="K417" s="12">
        <f>K418</f>
        <v>9816188.3499999996</v>
      </c>
      <c r="L417" s="12">
        <f t="shared" si="209"/>
        <v>0</v>
      </c>
      <c r="M417" s="12">
        <f t="shared" si="209"/>
        <v>2334014.12</v>
      </c>
      <c r="N417" s="75">
        <f t="shared" si="194"/>
        <v>23.777193721023089</v>
      </c>
      <c r="O417" s="12">
        <f t="shared" si="209"/>
        <v>2334014.12</v>
      </c>
      <c r="P417" s="75">
        <f t="shared" si="189"/>
        <v>23.777193721023089</v>
      </c>
      <c r="Q417" s="10"/>
      <c r="R417" s="62"/>
      <c r="S417" s="2"/>
      <c r="T417" s="2"/>
      <c r="U417" s="2"/>
      <c r="V417" s="2"/>
      <c r="W417" s="2"/>
      <c r="X417" s="2"/>
    </row>
    <row r="418" spans="1:24" ht="72" customHeight="1" x14ac:dyDescent="0.2">
      <c r="A418" s="90" t="s">
        <v>221</v>
      </c>
      <c r="B418" s="73">
        <v>503</v>
      </c>
      <c r="C418" s="86">
        <v>7</v>
      </c>
      <c r="D418" s="86">
        <v>3</v>
      </c>
      <c r="E418" s="107" t="s">
        <v>1</v>
      </c>
      <c r="F418" s="105" t="s">
        <v>204</v>
      </c>
      <c r="G418" s="105" t="s">
        <v>203</v>
      </c>
      <c r="H418" s="106" t="s">
        <v>114</v>
      </c>
      <c r="I418" s="40"/>
      <c r="J418" s="87"/>
      <c r="K418" s="12">
        <f>K419</f>
        <v>9816188.3499999996</v>
      </c>
      <c r="L418" s="12">
        <f t="shared" si="209"/>
        <v>0</v>
      </c>
      <c r="M418" s="12">
        <f t="shared" si="209"/>
        <v>2334014.12</v>
      </c>
      <c r="N418" s="75">
        <f t="shared" si="194"/>
        <v>23.777193721023089</v>
      </c>
      <c r="O418" s="12">
        <f t="shared" si="209"/>
        <v>2334014.12</v>
      </c>
      <c r="P418" s="75">
        <f t="shared" si="189"/>
        <v>23.777193721023089</v>
      </c>
      <c r="Q418" s="10"/>
      <c r="R418" s="78"/>
      <c r="S418" s="2"/>
      <c r="T418" s="2"/>
      <c r="U418" s="2"/>
      <c r="V418" s="2"/>
      <c r="W418" s="2"/>
      <c r="X418" s="2"/>
    </row>
    <row r="419" spans="1:24" ht="72" customHeight="1" x14ac:dyDescent="0.2">
      <c r="A419" s="90" t="s">
        <v>261</v>
      </c>
      <c r="B419" s="73">
        <v>503</v>
      </c>
      <c r="C419" s="86">
        <v>7</v>
      </c>
      <c r="D419" s="86">
        <v>3</v>
      </c>
      <c r="E419" s="107" t="s">
        <v>1</v>
      </c>
      <c r="F419" s="120" t="s">
        <v>53</v>
      </c>
      <c r="G419" s="105" t="s">
        <v>203</v>
      </c>
      <c r="H419" s="106" t="s">
        <v>114</v>
      </c>
      <c r="I419" s="40"/>
      <c r="J419" s="87"/>
      <c r="K419" s="12">
        <f>K420</f>
        <v>9816188.3499999996</v>
      </c>
      <c r="L419" s="12">
        <f t="shared" si="209"/>
        <v>0</v>
      </c>
      <c r="M419" s="12">
        <f t="shared" si="209"/>
        <v>2334014.12</v>
      </c>
      <c r="N419" s="75">
        <f t="shared" si="194"/>
        <v>23.777193721023089</v>
      </c>
      <c r="O419" s="12">
        <f t="shared" si="209"/>
        <v>2334014.12</v>
      </c>
      <c r="P419" s="75">
        <f t="shared" si="189"/>
        <v>23.777193721023089</v>
      </c>
      <c r="Q419" s="10"/>
      <c r="R419" s="78"/>
      <c r="S419" s="2"/>
      <c r="T419" s="2"/>
      <c r="U419" s="2"/>
      <c r="V419" s="2"/>
      <c r="W419" s="2"/>
      <c r="X419" s="2"/>
    </row>
    <row r="420" spans="1:24" ht="18.75" x14ac:dyDescent="0.2">
      <c r="A420" s="90" t="s">
        <v>137</v>
      </c>
      <c r="B420" s="73">
        <v>503</v>
      </c>
      <c r="C420" s="86">
        <v>7</v>
      </c>
      <c r="D420" s="86">
        <v>3</v>
      </c>
      <c r="E420" s="107" t="s">
        <v>1</v>
      </c>
      <c r="F420" s="120" t="s">
        <v>53</v>
      </c>
      <c r="G420" s="105" t="s">
        <v>1</v>
      </c>
      <c r="H420" s="106" t="s">
        <v>114</v>
      </c>
      <c r="I420" s="40"/>
      <c r="J420" s="87"/>
      <c r="K420" s="12">
        <f>K421+K424+K427+K430+K433</f>
        <v>9816188.3499999996</v>
      </c>
      <c r="L420" s="12">
        <f t="shared" ref="L420:O420" si="210">L421+L424+L427+L430+L433</f>
        <v>0</v>
      </c>
      <c r="M420" s="12">
        <f t="shared" si="210"/>
        <v>2334014.12</v>
      </c>
      <c r="N420" s="75">
        <f t="shared" si="194"/>
        <v>23.777193721023089</v>
      </c>
      <c r="O420" s="12">
        <f t="shared" si="210"/>
        <v>2334014.12</v>
      </c>
      <c r="P420" s="75">
        <f t="shared" si="189"/>
        <v>23.777193721023089</v>
      </c>
      <c r="Q420" s="10"/>
      <c r="R420" s="62"/>
      <c r="S420" s="2"/>
      <c r="T420" s="2"/>
      <c r="U420" s="2"/>
      <c r="V420" s="2"/>
      <c r="W420" s="2"/>
      <c r="X420" s="2"/>
    </row>
    <row r="421" spans="1:24" ht="37.5" x14ac:dyDescent="0.2">
      <c r="A421" s="85" t="s">
        <v>46</v>
      </c>
      <c r="B421" s="73">
        <v>503</v>
      </c>
      <c r="C421" s="86">
        <v>7</v>
      </c>
      <c r="D421" s="86">
        <v>3</v>
      </c>
      <c r="E421" s="107" t="s">
        <v>1</v>
      </c>
      <c r="F421" s="120" t="s">
        <v>53</v>
      </c>
      <c r="G421" s="105" t="s">
        <v>1</v>
      </c>
      <c r="H421" s="106" t="s">
        <v>138</v>
      </c>
      <c r="I421" s="40"/>
      <c r="J421" s="87"/>
      <c r="K421" s="12">
        <f>K422</f>
        <v>3938854.35</v>
      </c>
      <c r="L421" s="12">
        <f t="shared" ref="L421:O422" si="211">L422</f>
        <v>0</v>
      </c>
      <c r="M421" s="12">
        <f t="shared" si="211"/>
        <v>903554</v>
      </c>
      <c r="N421" s="75">
        <f t="shared" si="194"/>
        <v>22.939512856066891</v>
      </c>
      <c r="O421" s="12">
        <f t="shared" si="211"/>
        <v>903554</v>
      </c>
      <c r="P421" s="75">
        <f t="shared" si="189"/>
        <v>22.939512856066891</v>
      </c>
      <c r="Q421" s="10"/>
      <c r="R421" s="62"/>
      <c r="S421" s="2"/>
      <c r="T421" s="2"/>
      <c r="U421" s="2"/>
      <c r="V421" s="2"/>
      <c r="W421" s="2"/>
      <c r="X421" s="2"/>
    </row>
    <row r="422" spans="1:24" ht="56.25" x14ac:dyDescent="0.2">
      <c r="A422" s="85" t="s">
        <v>108</v>
      </c>
      <c r="B422" s="73">
        <v>503</v>
      </c>
      <c r="C422" s="52" t="s">
        <v>165</v>
      </c>
      <c r="D422" s="86">
        <v>3</v>
      </c>
      <c r="E422" s="114" t="s">
        <v>1</v>
      </c>
      <c r="F422" s="120" t="s">
        <v>53</v>
      </c>
      <c r="G422" s="105" t="s">
        <v>1</v>
      </c>
      <c r="H422" s="106" t="s">
        <v>138</v>
      </c>
      <c r="I422" s="40">
        <v>600</v>
      </c>
      <c r="J422" s="87"/>
      <c r="K422" s="12">
        <f>K423</f>
        <v>3938854.35</v>
      </c>
      <c r="L422" s="12">
        <f t="shared" si="211"/>
        <v>0</v>
      </c>
      <c r="M422" s="12">
        <f t="shared" si="211"/>
        <v>903554</v>
      </c>
      <c r="N422" s="75">
        <f t="shared" si="194"/>
        <v>22.939512856066891</v>
      </c>
      <c r="O422" s="12">
        <f t="shared" si="211"/>
        <v>903554</v>
      </c>
      <c r="P422" s="75">
        <f t="shared" si="189"/>
        <v>22.939512856066891</v>
      </c>
      <c r="Q422" s="10"/>
      <c r="R422" s="62"/>
      <c r="S422" s="2"/>
      <c r="T422" s="2"/>
      <c r="U422" s="2"/>
      <c r="V422" s="2"/>
      <c r="W422" s="2"/>
      <c r="X422" s="2"/>
    </row>
    <row r="423" spans="1:24" ht="18.75" x14ac:dyDescent="0.2">
      <c r="A423" s="85" t="s">
        <v>47</v>
      </c>
      <c r="B423" s="73">
        <v>503</v>
      </c>
      <c r="C423" s="52" t="s">
        <v>165</v>
      </c>
      <c r="D423" s="86">
        <v>3</v>
      </c>
      <c r="E423" s="114" t="s">
        <v>1</v>
      </c>
      <c r="F423" s="120" t="s">
        <v>53</v>
      </c>
      <c r="G423" s="105" t="s">
        <v>1</v>
      </c>
      <c r="H423" s="106" t="s">
        <v>138</v>
      </c>
      <c r="I423" s="40">
        <v>610</v>
      </c>
      <c r="J423" s="87"/>
      <c r="K423" s="41">
        <v>3938854.35</v>
      </c>
      <c r="L423" s="84"/>
      <c r="M423" s="12">
        <v>903554</v>
      </c>
      <c r="N423" s="75">
        <f t="shared" si="194"/>
        <v>22.939512856066891</v>
      </c>
      <c r="O423" s="12">
        <f>M423</f>
        <v>903554</v>
      </c>
      <c r="P423" s="75">
        <f t="shared" si="189"/>
        <v>22.939512856066891</v>
      </c>
      <c r="Q423" s="10"/>
      <c r="R423" s="62"/>
      <c r="S423" s="2"/>
      <c r="T423" s="2"/>
      <c r="U423" s="2"/>
      <c r="V423" s="2"/>
      <c r="W423" s="2"/>
      <c r="X423" s="2"/>
    </row>
    <row r="424" spans="1:24" ht="93.75" x14ac:dyDescent="0.2">
      <c r="A424" s="90" t="s">
        <v>240</v>
      </c>
      <c r="B424" s="73">
        <v>503</v>
      </c>
      <c r="C424" s="86">
        <v>7</v>
      </c>
      <c r="D424" s="86">
        <v>3</v>
      </c>
      <c r="E424" s="107" t="s">
        <v>1</v>
      </c>
      <c r="F424" s="120" t="s">
        <v>53</v>
      </c>
      <c r="G424" s="105" t="s">
        <v>1</v>
      </c>
      <c r="H424" s="106" t="s">
        <v>196</v>
      </c>
      <c r="I424" s="40"/>
      <c r="J424" s="87"/>
      <c r="K424" s="41">
        <f>K425</f>
        <v>3056945</v>
      </c>
      <c r="L424" s="41">
        <f t="shared" ref="L424:O428" si="212">L425</f>
        <v>0</v>
      </c>
      <c r="M424" s="41">
        <f t="shared" si="212"/>
        <v>670000</v>
      </c>
      <c r="N424" s="75">
        <f t="shared" si="194"/>
        <v>21.917306330339603</v>
      </c>
      <c r="O424" s="41">
        <f t="shared" si="212"/>
        <v>670000</v>
      </c>
      <c r="P424" s="75">
        <f t="shared" si="189"/>
        <v>21.917306330339603</v>
      </c>
      <c r="Q424" s="10"/>
      <c r="R424" s="62"/>
      <c r="S424" s="2"/>
      <c r="T424" s="2"/>
      <c r="U424" s="2"/>
      <c r="V424" s="2"/>
      <c r="W424" s="2"/>
      <c r="X424" s="2"/>
    </row>
    <row r="425" spans="1:24" ht="56.25" x14ac:dyDescent="0.2">
      <c r="A425" s="85" t="s">
        <v>108</v>
      </c>
      <c r="B425" s="73">
        <v>503</v>
      </c>
      <c r="C425" s="52" t="s">
        <v>165</v>
      </c>
      <c r="D425" s="86">
        <v>3</v>
      </c>
      <c r="E425" s="114" t="s">
        <v>1</v>
      </c>
      <c r="F425" s="120" t="s">
        <v>53</v>
      </c>
      <c r="G425" s="105" t="s">
        <v>1</v>
      </c>
      <c r="H425" s="106" t="s">
        <v>196</v>
      </c>
      <c r="I425" s="40">
        <v>600</v>
      </c>
      <c r="J425" s="87"/>
      <c r="K425" s="41">
        <f>K426</f>
        <v>3056945</v>
      </c>
      <c r="L425" s="41">
        <f t="shared" si="212"/>
        <v>0</v>
      </c>
      <c r="M425" s="41">
        <f t="shared" si="212"/>
        <v>670000</v>
      </c>
      <c r="N425" s="75">
        <f t="shared" si="194"/>
        <v>21.917306330339603</v>
      </c>
      <c r="O425" s="41">
        <f t="shared" si="212"/>
        <v>670000</v>
      </c>
      <c r="P425" s="75">
        <f t="shared" si="189"/>
        <v>21.917306330339603</v>
      </c>
      <c r="Q425" s="10"/>
      <c r="R425" s="62"/>
      <c r="S425" s="2"/>
      <c r="T425" s="2"/>
      <c r="U425" s="2"/>
      <c r="V425" s="2"/>
      <c r="W425" s="2"/>
      <c r="X425" s="2"/>
    </row>
    <row r="426" spans="1:24" ht="18.75" x14ac:dyDescent="0.2">
      <c r="A426" s="85" t="s">
        <v>47</v>
      </c>
      <c r="B426" s="73">
        <v>503</v>
      </c>
      <c r="C426" s="52" t="s">
        <v>165</v>
      </c>
      <c r="D426" s="86">
        <v>3</v>
      </c>
      <c r="E426" s="114" t="s">
        <v>1</v>
      </c>
      <c r="F426" s="120" t="s">
        <v>53</v>
      </c>
      <c r="G426" s="105" t="s">
        <v>1</v>
      </c>
      <c r="H426" s="106" t="s">
        <v>196</v>
      </c>
      <c r="I426" s="40">
        <v>610</v>
      </c>
      <c r="J426" s="87"/>
      <c r="K426" s="41">
        <v>3056945</v>
      </c>
      <c r="L426" s="84"/>
      <c r="M426" s="41">
        <v>670000</v>
      </c>
      <c r="N426" s="75">
        <f t="shared" si="194"/>
        <v>21.917306330339603</v>
      </c>
      <c r="O426" s="41">
        <f>M426</f>
        <v>670000</v>
      </c>
      <c r="P426" s="75">
        <f t="shared" si="189"/>
        <v>21.917306330339603</v>
      </c>
      <c r="Q426" s="10"/>
      <c r="R426" s="62"/>
      <c r="S426" s="2"/>
      <c r="T426" s="2"/>
      <c r="U426" s="2"/>
      <c r="V426" s="2"/>
      <c r="W426" s="2"/>
      <c r="X426" s="2"/>
    </row>
    <row r="427" spans="1:24" ht="131.25" x14ac:dyDescent="0.2">
      <c r="A427" s="90" t="s">
        <v>198</v>
      </c>
      <c r="B427" s="73">
        <v>503</v>
      </c>
      <c r="C427" s="86">
        <v>7</v>
      </c>
      <c r="D427" s="86">
        <v>3</v>
      </c>
      <c r="E427" s="107" t="s">
        <v>1</v>
      </c>
      <c r="F427" s="120" t="s">
        <v>53</v>
      </c>
      <c r="G427" s="105" t="s">
        <v>1</v>
      </c>
      <c r="H427" s="106" t="s">
        <v>313</v>
      </c>
      <c r="I427" s="40"/>
      <c r="J427" s="87"/>
      <c r="K427" s="41">
        <f>K428</f>
        <v>13541</v>
      </c>
      <c r="L427" s="41">
        <f t="shared" si="212"/>
        <v>0</v>
      </c>
      <c r="M427" s="41">
        <f t="shared" si="212"/>
        <v>0</v>
      </c>
      <c r="N427" s="75">
        <f t="shared" si="194"/>
        <v>0</v>
      </c>
      <c r="O427" s="41">
        <f t="shared" si="212"/>
        <v>0</v>
      </c>
      <c r="P427" s="75">
        <f t="shared" ref="P427:P429" si="213">O427/K427*100</f>
        <v>0</v>
      </c>
      <c r="Q427" s="10"/>
      <c r="R427" s="135"/>
      <c r="S427" s="2"/>
      <c r="T427" s="2"/>
      <c r="U427" s="2"/>
      <c r="V427" s="2"/>
      <c r="W427" s="2"/>
      <c r="X427" s="2"/>
    </row>
    <row r="428" spans="1:24" ht="56.25" x14ac:dyDescent="0.2">
      <c r="A428" s="90" t="s">
        <v>108</v>
      </c>
      <c r="B428" s="73">
        <v>503</v>
      </c>
      <c r="C428" s="52" t="s">
        <v>165</v>
      </c>
      <c r="D428" s="86">
        <v>3</v>
      </c>
      <c r="E428" s="114" t="s">
        <v>1</v>
      </c>
      <c r="F428" s="120" t="s">
        <v>53</v>
      </c>
      <c r="G428" s="105" t="s">
        <v>1</v>
      </c>
      <c r="H428" s="106" t="s">
        <v>313</v>
      </c>
      <c r="I428" s="40">
        <v>600</v>
      </c>
      <c r="J428" s="87"/>
      <c r="K428" s="41">
        <f>K429</f>
        <v>13541</v>
      </c>
      <c r="L428" s="41">
        <f t="shared" si="212"/>
        <v>0</v>
      </c>
      <c r="M428" s="41">
        <f t="shared" si="212"/>
        <v>0</v>
      </c>
      <c r="N428" s="75">
        <f t="shared" si="194"/>
        <v>0</v>
      </c>
      <c r="O428" s="41">
        <f t="shared" si="212"/>
        <v>0</v>
      </c>
      <c r="P428" s="75">
        <f t="shared" si="213"/>
        <v>0</v>
      </c>
      <c r="Q428" s="10"/>
      <c r="R428" s="135"/>
      <c r="S428" s="2"/>
      <c r="T428" s="2"/>
      <c r="U428" s="2"/>
      <c r="V428" s="2"/>
      <c r="W428" s="2"/>
      <c r="X428" s="2"/>
    </row>
    <row r="429" spans="1:24" ht="18.75" x14ac:dyDescent="0.2">
      <c r="A429" s="90" t="s">
        <v>47</v>
      </c>
      <c r="B429" s="73">
        <v>503</v>
      </c>
      <c r="C429" s="52" t="s">
        <v>165</v>
      </c>
      <c r="D429" s="86">
        <v>3</v>
      </c>
      <c r="E429" s="114" t="s">
        <v>1</v>
      </c>
      <c r="F429" s="120" t="s">
        <v>53</v>
      </c>
      <c r="G429" s="105" t="s">
        <v>1</v>
      </c>
      <c r="H429" s="106" t="s">
        <v>313</v>
      </c>
      <c r="I429" s="40">
        <v>610</v>
      </c>
      <c r="J429" s="87"/>
      <c r="K429" s="41">
        <v>13541</v>
      </c>
      <c r="L429" s="135"/>
      <c r="M429" s="41">
        <v>0</v>
      </c>
      <c r="N429" s="75">
        <f t="shared" si="194"/>
        <v>0</v>
      </c>
      <c r="O429" s="41">
        <f>M429</f>
        <v>0</v>
      </c>
      <c r="P429" s="75">
        <f t="shared" si="213"/>
        <v>0</v>
      </c>
      <c r="Q429" s="10"/>
      <c r="R429" s="135"/>
      <c r="S429" s="2"/>
      <c r="T429" s="2"/>
      <c r="U429" s="2"/>
      <c r="V429" s="2"/>
      <c r="W429" s="2"/>
      <c r="X429" s="2"/>
    </row>
    <row r="430" spans="1:24" ht="93.75" x14ac:dyDescent="0.2">
      <c r="A430" s="90" t="s">
        <v>240</v>
      </c>
      <c r="B430" s="73">
        <v>503</v>
      </c>
      <c r="C430" s="86">
        <v>7</v>
      </c>
      <c r="D430" s="86">
        <v>3</v>
      </c>
      <c r="E430" s="107" t="s">
        <v>1</v>
      </c>
      <c r="F430" s="120" t="s">
        <v>53</v>
      </c>
      <c r="G430" s="105" t="s">
        <v>1</v>
      </c>
      <c r="H430" s="106" t="s">
        <v>197</v>
      </c>
      <c r="I430" s="40"/>
      <c r="J430" s="87"/>
      <c r="K430" s="41">
        <f>K431</f>
        <v>2806711</v>
      </c>
      <c r="L430" s="41">
        <f t="shared" ref="L430:O434" si="214">L431</f>
        <v>0</v>
      </c>
      <c r="M430" s="41">
        <f t="shared" si="214"/>
        <v>760460.12</v>
      </c>
      <c r="N430" s="75">
        <f t="shared" si="194"/>
        <v>27.094350647430392</v>
      </c>
      <c r="O430" s="41">
        <f t="shared" si="214"/>
        <v>760460.12</v>
      </c>
      <c r="P430" s="75">
        <f t="shared" si="189"/>
        <v>27.094350647430392</v>
      </c>
      <c r="Q430" s="10"/>
      <c r="R430" s="83"/>
      <c r="S430" s="2"/>
      <c r="T430" s="2"/>
      <c r="U430" s="2"/>
      <c r="V430" s="2"/>
      <c r="W430" s="2"/>
      <c r="X430" s="2"/>
    </row>
    <row r="431" spans="1:24" ht="56.25" x14ac:dyDescent="0.2">
      <c r="A431" s="85" t="s">
        <v>108</v>
      </c>
      <c r="B431" s="73">
        <v>503</v>
      </c>
      <c r="C431" s="52" t="s">
        <v>165</v>
      </c>
      <c r="D431" s="86">
        <v>3</v>
      </c>
      <c r="E431" s="114" t="s">
        <v>1</v>
      </c>
      <c r="F431" s="120" t="s">
        <v>53</v>
      </c>
      <c r="G431" s="105" t="s">
        <v>1</v>
      </c>
      <c r="H431" s="106" t="s">
        <v>197</v>
      </c>
      <c r="I431" s="40">
        <v>600</v>
      </c>
      <c r="J431" s="87"/>
      <c r="K431" s="41">
        <f>K432</f>
        <v>2806711</v>
      </c>
      <c r="L431" s="41">
        <f t="shared" si="214"/>
        <v>0</v>
      </c>
      <c r="M431" s="41">
        <f t="shared" si="214"/>
        <v>760460.12</v>
      </c>
      <c r="N431" s="75">
        <f t="shared" si="194"/>
        <v>27.094350647430392</v>
      </c>
      <c r="O431" s="41">
        <f t="shared" si="214"/>
        <v>760460.12</v>
      </c>
      <c r="P431" s="75">
        <f t="shared" si="189"/>
        <v>27.094350647430392</v>
      </c>
      <c r="Q431" s="10"/>
      <c r="R431" s="83"/>
      <c r="S431" s="2"/>
      <c r="T431" s="2"/>
      <c r="U431" s="2"/>
      <c r="V431" s="2"/>
      <c r="W431" s="2"/>
      <c r="X431" s="2"/>
    </row>
    <row r="432" spans="1:24" ht="18.75" x14ac:dyDescent="0.2">
      <c r="A432" s="85" t="s">
        <v>47</v>
      </c>
      <c r="B432" s="73">
        <v>503</v>
      </c>
      <c r="C432" s="52" t="s">
        <v>165</v>
      </c>
      <c r="D432" s="86">
        <v>3</v>
      </c>
      <c r="E432" s="114" t="s">
        <v>1</v>
      </c>
      <c r="F432" s="120" t="s">
        <v>53</v>
      </c>
      <c r="G432" s="105" t="s">
        <v>1</v>
      </c>
      <c r="H432" s="106" t="s">
        <v>197</v>
      </c>
      <c r="I432" s="40">
        <v>610</v>
      </c>
      <c r="J432" s="87"/>
      <c r="K432" s="41">
        <v>2806711</v>
      </c>
      <c r="L432" s="84"/>
      <c r="M432" s="41">
        <v>760460.12</v>
      </c>
      <c r="N432" s="75">
        <f t="shared" si="194"/>
        <v>27.094350647430392</v>
      </c>
      <c r="O432" s="41">
        <f>M432</f>
        <v>760460.12</v>
      </c>
      <c r="P432" s="75">
        <f t="shared" si="189"/>
        <v>27.094350647430392</v>
      </c>
      <c r="Q432" s="10"/>
      <c r="R432" s="83"/>
      <c r="S432" s="2"/>
      <c r="T432" s="2"/>
      <c r="U432" s="2"/>
      <c r="V432" s="2"/>
      <c r="W432" s="2"/>
      <c r="X432" s="2"/>
    </row>
    <row r="433" spans="1:24" ht="131.25" x14ac:dyDescent="0.2">
      <c r="A433" s="90" t="s">
        <v>198</v>
      </c>
      <c r="B433" s="73">
        <v>503</v>
      </c>
      <c r="C433" s="86">
        <v>7</v>
      </c>
      <c r="D433" s="86">
        <v>3</v>
      </c>
      <c r="E433" s="107" t="s">
        <v>1</v>
      </c>
      <c r="F433" s="120" t="s">
        <v>53</v>
      </c>
      <c r="G433" s="105" t="s">
        <v>1</v>
      </c>
      <c r="H433" s="106" t="s">
        <v>199</v>
      </c>
      <c r="I433" s="40"/>
      <c r="J433" s="87"/>
      <c r="K433" s="41">
        <f>K434</f>
        <v>137</v>
      </c>
      <c r="L433" s="41">
        <f t="shared" si="214"/>
        <v>0</v>
      </c>
      <c r="M433" s="41">
        <f t="shared" si="214"/>
        <v>0</v>
      </c>
      <c r="N433" s="75">
        <f t="shared" si="194"/>
        <v>0</v>
      </c>
      <c r="O433" s="41">
        <f t="shared" si="214"/>
        <v>0</v>
      </c>
      <c r="P433" s="75">
        <f t="shared" ref="P433:P436" si="215">O433/K433*100</f>
        <v>0</v>
      </c>
      <c r="Q433" s="10"/>
      <c r="R433" s="135"/>
      <c r="S433" s="2"/>
      <c r="T433" s="2"/>
      <c r="U433" s="2"/>
      <c r="V433" s="2"/>
      <c r="W433" s="2"/>
      <c r="X433" s="2"/>
    </row>
    <row r="434" spans="1:24" ht="56.25" x14ac:dyDescent="0.2">
      <c r="A434" s="90" t="s">
        <v>108</v>
      </c>
      <c r="B434" s="73">
        <v>503</v>
      </c>
      <c r="C434" s="52" t="s">
        <v>165</v>
      </c>
      <c r="D434" s="86">
        <v>3</v>
      </c>
      <c r="E434" s="114" t="s">
        <v>1</v>
      </c>
      <c r="F434" s="120" t="s">
        <v>53</v>
      </c>
      <c r="G434" s="105" t="s">
        <v>1</v>
      </c>
      <c r="H434" s="106" t="s">
        <v>199</v>
      </c>
      <c r="I434" s="40">
        <v>600</v>
      </c>
      <c r="J434" s="87"/>
      <c r="K434" s="41">
        <f>K435</f>
        <v>137</v>
      </c>
      <c r="L434" s="41">
        <f t="shared" si="214"/>
        <v>0</v>
      </c>
      <c r="M434" s="41">
        <f t="shared" si="214"/>
        <v>0</v>
      </c>
      <c r="N434" s="75">
        <f t="shared" si="194"/>
        <v>0</v>
      </c>
      <c r="O434" s="41">
        <f t="shared" si="214"/>
        <v>0</v>
      </c>
      <c r="P434" s="75">
        <f t="shared" si="215"/>
        <v>0</v>
      </c>
      <c r="Q434" s="10"/>
      <c r="R434" s="135"/>
      <c r="S434" s="2"/>
      <c r="T434" s="2"/>
      <c r="U434" s="2"/>
      <c r="V434" s="2"/>
      <c r="W434" s="2"/>
      <c r="X434" s="2"/>
    </row>
    <row r="435" spans="1:24" ht="18.75" x14ac:dyDescent="0.2">
      <c r="A435" s="90" t="s">
        <v>47</v>
      </c>
      <c r="B435" s="73">
        <v>503</v>
      </c>
      <c r="C435" s="52" t="s">
        <v>165</v>
      </c>
      <c r="D435" s="86">
        <v>3</v>
      </c>
      <c r="E435" s="114" t="s">
        <v>1</v>
      </c>
      <c r="F435" s="120" t="s">
        <v>53</v>
      </c>
      <c r="G435" s="105" t="s">
        <v>1</v>
      </c>
      <c r="H435" s="106" t="s">
        <v>199</v>
      </c>
      <c r="I435" s="40">
        <v>610</v>
      </c>
      <c r="J435" s="87"/>
      <c r="K435" s="41">
        <v>137</v>
      </c>
      <c r="L435" s="135"/>
      <c r="M435" s="41">
        <v>0</v>
      </c>
      <c r="N435" s="75">
        <f t="shared" si="194"/>
        <v>0</v>
      </c>
      <c r="O435" s="41">
        <f>M435</f>
        <v>0</v>
      </c>
      <c r="P435" s="75">
        <f t="shared" si="215"/>
        <v>0</v>
      </c>
      <c r="Q435" s="10"/>
      <c r="R435" s="135"/>
      <c r="S435" s="2"/>
      <c r="T435" s="2"/>
      <c r="U435" s="2"/>
      <c r="V435" s="2"/>
      <c r="W435" s="2"/>
      <c r="X435" s="2"/>
    </row>
    <row r="436" spans="1:24" ht="18.75" x14ac:dyDescent="0.2">
      <c r="A436" s="85" t="s">
        <v>61</v>
      </c>
      <c r="B436" s="73">
        <v>503</v>
      </c>
      <c r="C436" s="88">
        <v>8</v>
      </c>
      <c r="D436" s="88">
        <v>0</v>
      </c>
      <c r="E436" s="115"/>
      <c r="F436" s="111"/>
      <c r="G436" s="111"/>
      <c r="H436" s="116"/>
      <c r="I436" s="76"/>
      <c r="J436" s="89"/>
      <c r="K436" s="35">
        <f>K437+K483</f>
        <v>103562651.78999999</v>
      </c>
      <c r="L436" s="35" t="e">
        <f>L437+L483</f>
        <v>#REF!</v>
      </c>
      <c r="M436" s="35">
        <f>M437+M483</f>
        <v>21391207.170000002</v>
      </c>
      <c r="N436" s="75">
        <f t="shared" si="194"/>
        <v>20.655329696825646</v>
      </c>
      <c r="O436" s="35">
        <f>O437+O483</f>
        <v>21391207.170000002</v>
      </c>
      <c r="P436" s="75">
        <f t="shared" si="215"/>
        <v>20.655329696825646</v>
      </c>
      <c r="Q436" s="10"/>
      <c r="R436" s="83"/>
      <c r="S436" s="2"/>
      <c r="T436" s="2"/>
      <c r="U436" s="2"/>
      <c r="V436" s="2"/>
      <c r="W436" s="2"/>
      <c r="X436" s="2"/>
    </row>
    <row r="437" spans="1:24" ht="18.75" x14ac:dyDescent="0.2">
      <c r="A437" s="85" t="s">
        <v>60</v>
      </c>
      <c r="B437" s="73">
        <v>503</v>
      </c>
      <c r="C437" s="86">
        <v>8</v>
      </c>
      <c r="D437" s="86">
        <v>1</v>
      </c>
      <c r="E437" s="113"/>
      <c r="F437" s="105"/>
      <c r="G437" s="105"/>
      <c r="H437" s="106"/>
      <c r="I437" s="52"/>
      <c r="J437" s="87"/>
      <c r="K437" s="12">
        <f>K438</f>
        <v>52903545.100000001</v>
      </c>
      <c r="L437" s="12">
        <f t="shared" ref="L437:O438" si="216">L438</f>
        <v>0</v>
      </c>
      <c r="M437" s="12">
        <f>M438</f>
        <v>9167668.1500000004</v>
      </c>
      <c r="N437" s="75">
        <f t="shared" si="194"/>
        <v>17.329024232064178</v>
      </c>
      <c r="O437" s="12">
        <f>O438</f>
        <v>9167668.1500000004</v>
      </c>
      <c r="P437" s="75">
        <f t="shared" ref="P437:P498" si="217">O437/K437*100</f>
        <v>17.329024232064178</v>
      </c>
      <c r="Q437" s="10"/>
      <c r="R437" s="83"/>
      <c r="S437" s="2"/>
      <c r="T437" s="2"/>
      <c r="U437" s="2"/>
      <c r="V437" s="2"/>
      <c r="W437" s="2"/>
      <c r="X437" s="2"/>
    </row>
    <row r="438" spans="1:24" ht="70.5" customHeight="1" x14ac:dyDescent="0.2">
      <c r="A438" s="90" t="s">
        <v>221</v>
      </c>
      <c r="B438" s="73">
        <v>503</v>
      </c>
      <c r="C438" s="86">
        <v>8</v>
      </c>
      <c r="D438" s="86">
        <v>1</v>
      </c>
      <c r="E438" s="107" t="s">
        <v>1</v>
      </c>
      <c r="F438" s="105" t="s">
        <v>204</v>
      </c>
      <c r="G438" s="105" t="s">
        <v>203</v>
      </c>
      <c r="H438" s="106" t="s">
        <v>114</v>
      </c>
      <c r="I438" s="40"/>
      <c r="J438" s="87"/>
      <c r="K438" s="12">
        <f>K439</f>
        <v>52903545.100000001</v>
      </c>
      <c r="L438" s="12">
        <f t="shared" si="216"/>
        <v>0</v>
      </c>
      <c r="M438" s="12">
        <f t="shared" si="216"/>
        <v>9167668.1500000004</v>
      </c>
      <c r="N438" s="75">
        <f t="shared" si="194"/>
        <v>17.329024232064178</v>
      </c>
      <c r="O438" s="12">
        <f t="shared" si="216"/>
        <v>9167668.1500000004</v>
      </c>
      <c r="P438" s="75">
        <f t="shared" si="217"/>
        <v>17.329024232064178</v>
      </c>
      <c r="Q438" s="10"/>
      <c r="R438" s="83"/>
      <c r="S438" s="2"/>
      <c r="T438" s="2"/>
      <c r="U438" s="2"/>
      <c r="V438" s="2"/>
      <c r="W438" s="2"/>
      <c r="X438" s="2"/>
    </row>
    <row r="439" spans="1:24" ht="72.75" customHeight="1" x14ac:dyDescent="0.2">
      <c r="A439" s="90" t="s">
        <v>261</v>
      </c>
      <c r="B439" s="73">
        <v>503</v>
      </c>
      <c r="C439" s="86">
        <v>8</v>
      </c>
      <c r="D439" s="86">
        <v>1</v>
      </c>
      <c r="E439" s="107" t="s">
        <v>1</v>
      </c>
      <c r="F439" s="120" t="s">
        <v>53</v>
      </c>
      <c r="G439" s="105" t="s">
        <v>203</v>
      </c>
      <c r="H439" s="106" t="s">
        <v>114</v>
      </c>
      <c r="I439" s="40"/>
      <c r="J439" s="87"/>
      <c r="K439" s="12">
        <f>K440+K476</f>
        <v>52903545.100000001</v>
      </c>
      <c r="L439" s="12">
        <f t="shared" ref="L439:O439" si="218">L440+L476</f>
        <v>0</v>
      </c>
      <c r="M439" s="12">
        <f t="shared" si="218"/>
        <v>9167668.1500000004</v>
      </c>
      <c r="N439" s="75">
        <f t="shared" si="194"/>
        <v>17.329024232064178</v>
      </c>
      <c r="O439" s="12">
        <f t="shared" si="218"/>
        <v>9167668.1500000004</v>
      </c>
      <c r="P439" s="75">
        <f t="shared" si="217"/>
        <v>17.329024232064178</v>
      </c>
      <c r="Q439" s="10"/>
      <c r="R439" s="83"/>
      <c r="S439" s="2"/>
      <c r="T439" s="2"/>
      <c r="U439" s="2"/>
      <c r="V439" s="2"/>
      <c r="W439" s="2"/>
      <c r="X439" s="2"/>
    </row>
    <row r="440" spans="1:24" ht="18.75" x14ac:dyDescent="0.2">
      <c r="A440" s="90" t="s">
        <v>137</v>
      </c>
      <c r="B440" s="73">
        <v>503</v>
      </c>
      <c r="C440" s="86">
        <v>8</v>
      </c>
      <c r="D440" s="86">
        <v>1</v>
      </c>
      <c r="E440" s="107" t="s">
        <v>1</v>
      </c>
      <c r="F440" s="120" t="s">
        <v>53</v>
      </c>
      <c r="G440" s="105" t="s">
        <v>1</v>
      </c>
      <c r="H440" s="106" t="s">
        <v>114</v>
      </c>
      <c r="I440" s="40"/>
      <c r="J440" s="87"/>
      <c r="K440" s="12">
        <f>K441+K448+K451+K454+K457+K460+K465+K468+K471</f>
        <v>44085687.960000001</v>
      </c>
      <c r="L440" s="12">
        <f t="shared" ref="L440:O440" si="219">L441+L448+L451+L454+L457+L460+L465+L468+L471</f>
        <v>0</v>
      </c>
      <c r="M440" s="12">
        <f t="shared" si="219"/>
        <v>9167668.1500000004</v>
      </c>
      <c r="N440" s="75">
        <f t="shared" si="194"/>
        <v>20.795111915499753</v>
      </c>
      <c r="O440" s="12">
        <f t="shared" si="219"/>
        <v>9167668.1500000004</v>
      </c>
      <c r="P440" s="75">
        <f t="shared" si="217"/>
        <v>20.795111915499753</v>
      </c>
      <c r="Q440" s="10"/>
      <c r="R440" s="32"/>
      <c r="S440" s="2"/>
      <c r="T440" s="2"/>
      <c r="U440" s="2"/>
      <c r="V440" s="2"/>
      <c r="W440" s="2"/>
      <c r="X440" s="2"/>
    </row>
    <row r="441" spans="1:24" ht="56.25" x14ac:dyDescent="0.2">
      <c r="A441" s="85" t="s">
        <v>59</v>
      </c>
      <c r="B441" s="73">
        <v>503</v>
      </c>
      <c r="C441" s="86">
        <v>8</v>
      </c>
      <c r="D441" s="86">
        <v>1</v>
      </c>
      <c r="E441" s="107" t="s">
        <v>1</v>
      </c>
      <c r="F441" s="120" t="s">
        <v>53</v>
      </c>
      <c r="G441" s="105" t="s">
        <v>1</v>
      </c>
      <c r="H441" s="106" t="s">
        <v>115</v>
      </c>
      <c r="I441" s="40"/>
      <c r="J441" s="87"/>
      <c r="K441" s="12">
        <f>K442+K444+K446</f>
        <v>3210006.99</v>
      </c>
      <c r="L441" s="12">
        <f t="shared" ref="L441:M441" si="220">L442+L444+L446</f>
        <v>0</v>
      </c>
      <c r="M441" s="12">
        <f t="shared" si="220"/>
        <v>311752.28000000003</v>
      </c>
      <c r="N441" s="75">
        <f t="shared" si="194"/>
        <v>9.7118878859513007</v>
      </c>
      <c r="O441" s="12">
        <f t="shared" ref="O441" si="221">O442+O444+O446</f>
        <v>311752.28000000003</v>
      </c>
      <c r="P441" s="75">
        <f t="shared" si="217"/>
        <v>9.7118878859513007</v>
      </c>
      <c r="Q441" s="10"/>
      <c r="R441" s="32"/>
      <c r="S441" s="2"/>
      <c r="T441" s="2"/>
      <c r="U441" s="2"/>
      <c r="V441" s="2"/>
      <c r="W441" s="2"/>
      <c r="X441" s="2"/>
    </row>
    <row r="442" spans="1:24" ht="93.75" x14ac:dyDescent="0.2">
      <c r="A442" s="90" t="s">
        <v>188</v>
      </c>
      <c r="B442" s="73">
        <v>503</v>
      </c>
      <c r="C442" s="86">
        <v>8</v>
      </c>
      <c r="D442" s="86">
        <v>1</v>
      </c>
      <c r="E442" s="107" t="s">
        <v>1</v>
      </c>
      <c r="F442" s="120" t="s">
        <v>53</v>
      </c>
      <c r="G442" s="105" t="s">
        <v>1</v>
      </c>
      <c r="H442" s="106" t="s">
        <v>115</v>
      </c>
      <c r="I442" s="40">
        <v>100</v>
      </c>
      <c r="J442" s="87"/>
      <c r="K442" s="12">
        <f>K443</f>
        <v>1684909.19</v>
      </c>
      <c r="L442" s="12">
        <f t="shared" ref="L442:O442" si="222">L443</f>
        <v>0</v>
      </c>
      <c r="M442" s="12">
        <f t="shared" si="222"/>
        <v>51996.89</v>
      </c>
      <c r="N442" s="75">
        <f t="shared" ref="N442:N507" si="223">M442/K442*100</f>
        <v>3.0860351589630777</v>
      </c>
      <c r="O442" s="12">
        <f t="shared" si="222"/>
        <v>51996.89</v>
      </c>
      <c r="P442" s="75">
        <f t="shared" si="217"/>
        <v>3.0860351589630777</v>
      </c>
      <c r="Q442" s="10"/>
      <c r="R442" s="9"/>
      <c r="S442" s="2"/>
      <c r="T442" s="2"/>
      <c r="U442" s="2"/>
      <c r="V442" s="2"/>
      <c r="W442" s="2"/>
      <c r="X442" s="2"/>
    </row>
    <row r="443" spans="1:24" ht="37.5" x14ac:dyDescent="0.2">
      <c r="A443" s="85" t="s">
        <v>17</v>
      </c>
      <c r="B443" s="73">
        <v>503</v>
      </c>
      <c r="C443" s="86">
        <v>8</v>
      </c>
      <c r="D443" s="86">
        <v>1</v>
      </c>
      <c r="E443" s="107" t="s">
        <v>1</v>
      </c>
      <c r="F443" s="120" t="s">
        <v>53</v>
      </c>
      <c r="G443" s="105" t="s">
        <v>1</v>
      </c>
      <c r="H443" s="106" t="s">
        <v>115</v>
      </c>
      <c r="I443" s="40">
        <v>110</v>
      </c>
      <c r="J443" s="87"/>
      <c r="K443" s="41">
        <v>1684909.19</v>
      </c>
      <c r="L443" s="84"/>
      <c r="M443" s="41">
        <v>51996.89</v>
      </c>
      <c r="N443" s="75">
        <f t="shared" si="223"/>
        <v>3.0860351589630777</v>
      </c>
      <c r="O443" s="41">
        <f>M443</f>
        <v>51996.89</v>
      </c>
      <c r="P443" s="75">
        <f t="shared" si="217"/>
        <v>3.0860351589630777</v>
      </c>
      <c r="Q443" s="10"/>
      <c r="R443" s="9"/>
      <c r="S443" s="2"/>
      <c r="T443" s="2"/>
      <c r="U443" s="2"/>
      <c r="V443" s="2"/>
      <c r="W443" s="2"/>
      <c r="X443" s="2"/>
    </row>
    <row r="444" spans="1:24" ht="37.5" x14ac:dyDescent="0.2">
      <c r="A444" s="90" t="s">
        <v>309</v>
      </c>
      <c r="B444" s="73">
        <v>503</v>
      </c>
      <c r="C444" s="86">
        <v>8</v>
      </c>
      <c r="D444" s="86">
        <v>1</v>
      </c>
      <c r="E444" s="107" t="s">
        <v>1</v>
      </c>
      <c r="F444" s="120" t="s">
        <v>53</v>
      </c>
      <c r="G444" s="105" t="s">
        <v>1</v>
      </c>
      <c r="H444" s="106" t="s">
        <v>115</v>
      </c>
      <c r="I444" s="40">
        <v>200</v>
      </c>
      <c r="J444" s="87"/>
      <c r="K444" s="12">
        <f>K445</f>
        <v>1518533.8</v>
      </c>
      <c r="L444" s="12">
        <f t="shared" ref="L444:O444" si="224">L445</f>
        <v>0</v>
      </c>
      <c r="M444" s="12">
        <f t="shared" si="224"/>
        <v>258864.39</v>
      </c>
      <c r="N444" s="75">
        <f t="shared" si="223"/>
        <v>17.04699559535652</v>
      </c>
      <c r="O444" s="12">
        <f t="shared" si="224"/>
        <v>258864.39</v>
      </c>
      <c r="P444" s="75">
        <f t="shared" si="217"/>
        <v>17.04699559535652</v>
      </c>
      <c r="Q444" s="10"/>
      <c r="R444" s="9"/>
      <c r="S444" s="2"/>
      <c r="T444" s="2"/>
      <c r="U444" s="2"/>
      <c r="V444" s="2"/>
      <c r="W444" s="2"/>
      <c r="X444" s="2"/>
    </row>
    <row r="445" spans="1:24" ht="56.25" x14ac:dyDescent="0.2">
      <c r="A445" s="85" t="s">
        <v>2</v>
      </c>
      <c r="B445" s="73">
        <v>503</v>
      </c>
      <c r="C445" s="86">
        <v>8</v>
      </c>
      <c r="D445" s="86">
        <v>1</v>
      </c>
      <c r="E445" s="107" t="s">
        <v>1</v>
      </c>
      <c r="F445" s="120" t="s">
        <v>53</v>
      </c>
      <c r="G445" s="105" t="s">
        <v>1</v>
      </c>
      <c r="H445" s="106" t="s">
        <v>115</v>
      </c>
      <c r="I445" s="40">
        <v>240</v>
      </c>
      <c r="J445" s="87"/>
      <c r="K445" s="41">
        <v>1518533.8</v>
      </c>
      <c r="L445" s="84"/>
      <c r="M445" s="12">
        <v>258864.39</v>
      </c>
      <c r="N445" s="75">
        <f t="shared" si="223"/>
        <v>17.04699559535652</v>
      </c>
      <c r="O445" s="12">
        <f>M445</f>
        <v>258864.39</v>
      </c>
      <c r="P445" s="75">
        <f t="shared" si="217"/>
        <v>17.04699559535652</v>
      </c>
      <c r="Q445" s="10"/>
      <c r="R445" s="9"/>
      <c r="S445" s="2"/>
      <c r="T445" s="2"/>
      <c r="U445" s="2"/>
      <c r="V445" s="2"/>
      <c r="W445" s="2"/>
      <c r="X445" s="2"/>
    </row>
    <row r="446" spans="1:24" ht="18.75" x14ac:dyDescent="0.2">
      <c r="A446" s="85" t="s">
        <v>105</v>
      </c>
      <c r="B446" s="73">
        <v>503</v>
      </c>
      <c r="C446" s="86">
        <v>8</v>
      </c>
      <c r="D446" s="86">
        <v>1</v>
      </c>
      <c r="E446" s="107" t="s">
        <v>1</v>
      </c>
      <c r="F446" s="120" t="s">
        <v>53</v>
      </c>
      <c r="G446" s="105" t="s">
        <v>1</v>
      </c>
      <c r="H446" s="106" t="s">
        <v>115</v>
      </c>
      <c r="I446" s="40">
        <v>800</v>
      </c>
      <c r="J446" s="87"/>
      <c r="K446" s="12">
        <f>K447</f>
        <v>6564</v>
      </c>
      <c r="L446" s="12">
        <f t="shared" ref="L446:O446" si="225">L447</f>
        <v>0</v>
      </c>
      <c r="M446" s="12">
        <f t="shared" si="225"/>
        <v>891</v>
      </c>
      <c r="N446" s="75">
        <f t="shared" si="223"/>
        <v>13.574040219378428</v>
      </c>
      <c r="O446" s="12">
        <f t="shared" si="225"/>
        <v>891</v>
      </c>
      <c r="P446" s="75">
        <f t="shared" si="217"/>
        <v>13.574040219378428</v>
      </c>
      <c r="Q446" s="10"/>
      <c r="R446" s="9"/>
      <c r="S446" s="2"/>
      <c r="T446" s="2"/>
      <c r="U446" s="2"/>
      <c r="V446" s="2"/>
      <c r="W446" s="2"/>
      <c r="X446" s="2"/>
    </row>
    <row r="447" spans="1:24" ht="18.75" x14ac:dyDescent="0.2">
      <c r="A447" s="90" t="s">
        <v>190</v>
      </c>
      <c r="B447" s="73">
        <v>503</v>
      </c>
      <c r="C447" s="86">
        <v>8</v>
      </c>
      <c r="D447" s="86">
        <v>1</v>
      </c>
      <c r="E447" s="107" t="s">
        <v>1</v>
      </c>
      <c r="F447" s="120" t="s">
        <v>53</v>
      </c>
      <c r="G447" s="105" t="s">
        <v>1</v>
      </c>
      <c r="H447" s="106" t="s">
        <v>115</v>
      </c>
      <c r="I447" s="40">
        <v>850</v>
      </c>
      <c r="J447" s="87"/>
      <c r="K447" s="41">
        <v>6564</v>
      </c>
      <c r="L447" s="84"/>
      <c r="M447" s="12">
        <v>891</v>
      </c>
      <c r="N447" s="75">
        <f t="shared" si="223"/>
        <v>13.574040219378428</v>
      </c>
      <c r="O447" s="12">
        <f>M447</f>
        <v>891</v>
      </c>
      <c r="P447" s="75">
        <f t="shared" si="217"/>
        <v>13.574040219378428</v>
      </c>
      <c r="Q447" s="10"/>
      <c r="R447" s="9"/>
      <c r="S447" s="2"/>
      <c r="T447" s="2"/>
      <c r="U447" s="2"/>
      <c r="V447" s="2"/>
      <c r="W447" s="2"/>
      <c r="X447" s="2"/>
    </row>
    <row r="448" spans="1:24" ht="18.75" x14ac:dyDescent="0.2">
      <c r="A448" s="85" t="s">
        <v>58</v>
      </c>
      <c r="B448" s="73">
        <v>503</v>
      </c>
      <c r="C448" s="88">
        <v>8</v>
      </c>
      <c r="D448" s="88">
        <v>1</v>
      </c>
      <c r="E448" s="109" t="s">
        <v>1</v>
      </c>
      <c r="F448" s="122" t="s">
        <v>53</v>
      </c>
      <c r="G448" s="111" t="s">
        <v>1</v>
      </c>
      <c r="H448" s="116" t="s">
        <v>139</v>
      </c>
      <c r="I448" s="73"/>
      <c r="J448" s="89"/>
      <c r="K448" s="35">
        <f>K449</f>
        <v>573717.25</v>
      </c>
      <c r="L448" s="35">
        <f t="shared" ref="L448:O449" si="226">L449</f>
        <v>0</v>
      </c>
      <c r="M448" s="35">
        <f t="shared" si="226"/>
        <v>79834.100000000006</v>
      </c>
      <c r="N448" s="75">
        <f t="shared" si="223"/>
        <v>13.915234377212817</v>
      </c>
      <c r="O448" s="35">
        <f t="shared" si="226"/>
        <v>79834.100000000006</v>
      </c>
      <c r="P448" s="75">
        <f t="shared" si="217"/>
        <v>13.915234377212817</v>
      </c>
      <c r="Q448" s="10"/>
      <c r="R448" s="9"/>
      <c r="S448" s="2"/>
      <c r="T448" s="2"/>
      <c r="U448" s="2"/>
      <c r="V448" s="2"/>
      <c r="W448" s="2"/>
      <c r="X448" s="2"/>
    </row>
    <row r="449" spans="1:24" ht="56.25" x14ac:dyDescent="0.2">
      <c r="A449" s="85" t="s">
        <v>108</v>
      </c>
      <c r="B449" s="73">
        <v>503</v>
      </c>
      <c r="C449" s="86">
        <v>8</v>
      </c>
      <c r="D449" s="86">
        <v>1</v>
      </c>
      <c r="E449" s="107" t="s">
        <v>1</v>
      </c>
      <c r="F449" s="120" t="s">
        <v>53</v>
      </c>
      <c r="G449" s="105" t="s">
        <v>1</v>
      </c>
      <c r="H449" s="106" t="s">
        <v>139</v>
      </c>
      <c r="I449" s="40">
        <v>600</v>
      </c>
      <c r="J449" s="87"/>
      <c r="K449" s="41">
        <f>K450</f>
        <v>573717.25</v>
      </c>
      <c r="L449" s="41">
        <f t="shared" si="226"/>
        <v>0</v>
      </c>
      <c r="M449" s="41">
        <f t="shared" si="226"/>
        <v>79834.100000000006</v>
      </c>
      <c r="N449" s="75">
        <f t="shared" si="223"/>
        <v>13.915234377212817</v>
      </c>
      <c r="O449" s="41">
        <f t="shared" si="226"/>
        <v>79834.100000000006</v>
      </c>
      <c r="P449" s="75">
        <f t="shared" si="217"/>
        <v>13.915234377212817</v>
      </c>
      <c r="Q449" s="10"/>
      <c r="R449" s="72"/>
      <c r="S449" s="2"/>
      <c r="T449" s="2"/>
      <c r="U449" s="2"/>
      <c r="V449" s="2"/>
      <c r="W449" s="2"/>
      <c r="X449" s="2"/>
    </row>
    <row r="450" spans="1:24" ht="18.75" x14ac:dyDescent="0.2">
      <c r="A450" s="85" t="s">
        <v>47</v>
      </c>
      <c r="B450" s="73">
        <v>503</v>
      </c>
      <c r="C450" s="86">
        <v>8</v>
      </c>
      <c r="D450" s="86">
        <v>1</v>
      </c>
      <c r="E450" s="107" t="s">
        <v>1</v>
      </c>
      <c r="F450" s="120" t="s">
        <v>53</v>
      </c>
      <c r="G450" s="105" t="s">
        <v>1</v>
      </c>
      <c r="H450" s="106" t="s">
        <v>139</v>
      </c>
      <c r="I450" s="40">
        <v>610</v>
      </c>
      <c r="J450" s="87"/>
      <c r="K450" s="12">
        <v>573717.25</v>
      </c>
      <c r="L450" s="84"/>
      <c r="M450" s="12">
        <v>79834.100000000006</v>
      </c>
      <c r="N450" s="75">
        <f t="shared" si="223"/>
        <v>13.915234377212817</v>
      </c>
      <c r="O450" s="12">
        <f>M450</f>
        <v>79834.100000000006</v>
      </c>
      <c r="P450" s="75">
        <f t="shared" si="217"/>
        <v>13.915234377212817</v>
      </c>
      <c r="Q450" s="10"/>
      <c r="R450" s="72"/>
      <c r="S450" s="2"/>
      <c r="T450" s="2"/>
      <c r="U450" s="2"/>
      <c r="V450" s="2"/>
      <c r="W450" s="2"/>
      <c r="X450" s="2"/>
    </row>
    <row r="451" spans="1:24" ht="37.5" x14ac:dyDescent="0.2">
      <c r="A451" s="85" t="s">
        <v>55</v>
      </c>
      <c r="B451" s="73">
        <v>503</v>
      </c>
      <c r="C451" s="86">
        <v>8</v>
      </c>
      <c r="D451" s="86">
        <v>1</v>
      </c>
      <c r="E451" s="107" t="s">
        <v>1</v>
      </c>
      <c r="F451" s="120" t="s">
        <v>53</v>
      </c>
      <c r="G451" s="105" t="s">
        <v>1</v>
      </c>
      <c r="H451" s="106" t="s">
        <v>140</v>
      </c>
      <c r="I451" s="40"/>
      <c r="J451" s="87"/>
      <c r="K451" s="12">
        <f>K452</f>
        <v>4934896.76</v>
      </c>
      <c r="L451" s="12">
        <f t="shared" ref="L451:O452" si="227">L452</f>
        <v>0</v>
      </c>
      <c r="M451" s="12">
        <f t="shared" si="227"/>
        <v>356784.42</v>
      </c>
      <c r="N451" s="75">
        <f t="shared" si="223"/>
        <v>7.2298254117883518</v>
      </c>
      <c r="O451" s="12">
        <f t="shared" si="227"/>
        <v>356784.42</v>
      </c>
      <c r="P451" s="75">
        <f t="shared" si="217"/>
        <v>7.2298254117883518</v>
      </c>
      <c r="Q451" s="10"/>
      <c r="R451" s="72"/>
      <c r="S451" s="2"/>
      <c r="T451" s="2"/>
      <c r="U451" s="2"/>
      <c r="V451" s="2"/>
      <c r="W451" s="2"/>
      <c r="X451" s="2"/>
    </row>
    <row r="452" spans="1:24" ht="56.25" x14ac:dyDescent="0.2">
      <c r="A452" s="85" t="s">
        <v>108</v>
      </c>
      <c r="B452" s="73">
        <v>503</v>
      </c>
      <c r="C452" s="86">
        <v>8</v>
      </c>
      <c r="D452" s="86">
        <v>1</v>
      </c>
      <c r="E452" s="107" t="s">
        <v>1</v>
      </c>
      <c r="F452" s="120" t="s">
        <v>53</v>
      </c>
      <c r="G452" s="105" t="s">
        <v>1</v>
      </c>
      <c r="H452" s="106" t="s">
        <v>140</v>
      </c>
      <c r="I452" s="40">
        <v>600</v>
      </c>
      <c r="J452" s="87"/>
      <c r="K452" s="12">
        <f>K453</f>
        <v>4934896.76</v>
      </c>
      <c r="L452" s="12">
        <f t="shared" si="227"/>
        <v>0</v>
      </c>
      <c r="M452" s="12">
        <f t="shared" si="227"/>
        <v>356784.42</v>
      </c>
      <c r="N452" s="75">
        <f t="shared" si="223"/>
        <v>7.2298254117883518</v>
      </c>
      <c r="O452" s="12">
        <f t="shared" si="227"/>
        <v>356784.42</v>
      </c>
      <c r="P452" s="75">
        <f t="shared" si="217"/>
        <v>7.2298254117883518</v>
      </c>
      <c r="Q452" s="10"/>
      <c r="R452" s="72"/>
      <c r="S452" s="2"/>
      <c r="T452" s="2"/>
      <c r="U452" s="2"/>
      <c r="V452" s="2"/>
      <c r="W452" s="2"/>
      <c r="X452" s="2"/>
    </row>
    <row r="453" spans="1:24" ht="18.75" x14ac:dyDescent="0.2">
      <c r="A453" s="85" t="s">
        <v>47</v>
      </c>
      <c r="B453" s="73">
        <v>503</v>
      </c>
      <c r="C453" s="86">
        <v>8</v>
      </c>
      <c r="D453" s="86">
        <v>1</v>
      </c>
      <c r="E453" s="107" t="s">
        <v>1</v>
      </c>
      <c r="F453" s="120" t="s">
        <v>53</v>
      </c>
      <c r="G453" s="105" t="s">
        <v>1</v>
      </c>
      <c r="H453" s="106" t="s">
        <v>140</v>
      </c>
      <c r="I453" s="40">
        <v>610</v>
      </c>
      <c r="J453" s="87"/>
      <c r="K453" s="41">
        <v>4934896.76</v>
      </c>
      <c r="L453" s="84"/>
      <c r="M453" s="12">
        <v>356784.42</v>
      </c>
      <c r="N453" s="75">
        <f t="shared" si="223"/>
        <v>7.2298254117883518</v>
      </c>
      <c r="O453" s="12">
        <f>M453</f>
        <v>356784.42</v>
      </c>
      <c r="P453" s="75">
        <f t="shared" si="217"/>
        <v>7.2298254117883518</v>
      </c>
      <c r="Q453" s="10"/>
      <c r="R453" s="72"/>
      <c r="S453" s="2"/>
      <c r="T453" s="2"/>
      <c r="U453" s="2"/>
      <c r="V453" s="2"/>
      <c r="W453" s="2"/>
      <c r="X453" s="2"/>
    </row>
    <row r="454" spans="1:24" ht="37.5" x14ac:dyDescent="0.2">
      <c r="A454" s="85" t="s">
        <v>57</v>
      </c>
      <c r="B454" s="73">
        <v>503</v>
      </c>
      <c r="C454" s="86">
        <v>8</v>
      </c>
      <c r="D454" s="86">
        <v>1</v>
      </c>
      <c r="E454" s="107" t="s">
        <v>1</v>
      </c>
      <c r="F454" s="120" t="s">
        <v>53</v>
      </c>
      <c r="G454" s="105" t="s">
        <v>1</v>
      </c>
      <c r="H454" s="106" t="s">
        <v>141</v>
      </c>
      <c r="I454" s="40"/>
      <c r="J454" s="87"/>
      <c r="K454" s="12">
        <f>K455</f>
        <v>2919050</v>
      </c>
      <c r="L454" s="12">
        <f t="shared" ref="L454:O455" si="228">L455</f>
        <v>0</v>
      </c>
      <c r="M454" s="12">
        <f t="shared" si="228"/>
        <v>887427.5</v>
      </c>
      <c r="N454" s="75">
        <f t="shared" si="223"/>
        <v>30.401243555266266</v>
      </c>
      <c r="O454" s="12">
        <f t="shared" si="228"/>
        <v>887427.5</v>
      </c>
      <c r="P454" s="75">
        <f t="shared" si="217"/>
        <v>30.401243555266266</v>
      </c>
      <c r="Q454" s="10"/>
      <c r="R454" s="72"/>
      <c r="S454" s="2"/>
      <c r="T454" s="2"/>
      <c r="U454" s="2"/>
      <c r="V454" s="2"/>
      <c r="W454" s="2"/>
      <c r="X454" s="2"/>
    </row>
    <row r="455" spans="1:24" ht="56.25" x14ac:dyDescent="0.2">
      <c r="A455" s="85" t="s">
        <v>108</v>
      </c>
      <c r="B455" s="73">
        <v>503</v>
      </c>
      <c r="C455" s="86">
        <v>8</v>
      </c>
      <c r="D455" s="86">
        <v>1</v>
      </c>
      <c r="E455" s="107" t="s">
        <v>1</v>
      </c>
      <c r="F455" s="120" t="s">
        <v>53</v>
      </c>
      <c r="G455" s="105" t="s">
        <v>1</v>
      </c>
      <c r="H455" s="106" t="s">
        <v>141</v>
      </c>
      <c r="I455" s="40">
        <v>600</v>
      </c>
      <c r="J455" s="87"/>
      <c r="K455" s="12">
        <f>K456</f>
        <v>2919050</v>
      </c>
      <c r="L455" s="12">
        <f t="shared" si="228"/>
        <v>0</v>
      </c>
      <c r="M455" s="12">
        <f t="shared" si="228"/>
        <v>887427.5</v>
      </c>
      <c r="N455" s="75">
        <f t="shared" si="223"/>
        <v>30.401243555266266</v>
      </c>
      <c r="O455" s="12">
        <f t="shared" si="228"/>
        <v>887427.5</v>
      </c>
      <c r="P455" s="75">
        <f t="shared" si="217"/>
        <v>30.401243555266266</v>
      </c>
      <c r="Q455" s="10"/>
      <c r="R455" s="9"/>
      <c r="S455" s="2"/>
      <c r="T455" s="2"/>
      <c r="U455" s="2"/>
      <c r="V455" s="2"/>
      <c r="W455" s="2"/>
      <c r="X455" s="2"/>
    </row>
    <row r="456" spans="1:24" ht="18.75" x14ac:dyDescent="0.2">
      <c r="A456" s="85" t="s">
        <v>47</v>
      </c>
      <c r="B456" s="73">
        <v>503</v>
      </c>
      <c r="C456" s="86">
        <v>8</v>
      </c>
      <c r="D456" s="86">
        <v>1</v>
      </c>
      <c r="E456" s="107" t="s">
        <v>1</v>
      </c>
      <c r="F456" s="120" t="s">
        <v>53</v>
      </c>
      <c r="G456" s="105" t="s">
        <v>1</v>
      </c>
      <c r="H456" s="106" t="s">
        <v>141</v>
      </c>
      <c r="I456" s="40">
        <v>610</v>
      </c>
      <c r="J456" s="87"/>
      <c r="K456" s="41">
        <v>2919050</v>
      </c>
      <c r="L456" s="84"/>
      <c r="M456" s="12">
        <v>887427.5</v>
      </c>
      <c r="N456" s="75">
        <f t="shared" si="223"/>
        <v>30.401243555266266</v>
      </c>
      <c r="O456" s="12">
        <f>M456</f>
        <v>887427.5</v>
      </c>
      <c r="P456" s="75">
        <f t="shared" si="217"/>
        <v>30.401243555266266</v>
      </c>
      <c r="Q456" s="10"/>
      <c r="R456" s="9"/>
      <c r="S456" s="2"/>
      <c r="T456" s="2"/>
      <c r="U456" s="2"/>
      <c r="V456" s="2"/>
      <c r="W456" s="2"/>
      <c r="X456" s="2"/>
    </row>
    <row r="457" spans="1:24" ht="56.25" x14ac:dyDescent="0.2">
      <c r="A457" s="90" t="s">
        <v>343</v>
      </c>
      <c r="B457" s="73">
        <v>503</v>
      </c>
      <c r="C457" s="86">
        <v>8</v>
      </c>
      <c r="D457" s="86">
        <v>1</v>
      </c>
      <c r="E457" s="107" t="s">
        <v>1</v>
      </c>
      <c r="F457" s="120" t="s">
        <v>53</v>
      </c>
      <c r="G457" s="105" t="s">
        <v>1</v>
      </c>
      <c r="H457" s="106" t="s">
        <v>342</v>
      </c>
      <c r="I457" s="40"/>
      <c r="J457" s="87"/>
      <c r="K457" s="41">
        <f>K458</f>
        <v>2664065.7599999998</v>
      </c>
      <c r="L457" s="41">
        <f t="shared" ref="L457:O458" si="229">L458</f>
        <v>0</v>
      </c>
      <c r="M457" s="41">
        <f t="shared" si="229"/>
        <v>0</v>
      </c>
      <c r="N457" s="75">
        <f t="shared" si="223"/>
        <v>0</v>
      </c>
      <c r="O457" s="41">
        <f t="shared" si="229"/>
        <v>0</v>
      </c>
      <c r="P457" s="75">
        <f t="shared" si="217"/>
        <v>0</v>
      </c>
      <c r="Q457" s="10"/>
      <c r="R457" s="141"/>
      <c r="S457" s="2"/>
      <c r="T457" s="2"/>
      <c r="U457" s="2"/>
      <c r="V457" s="2"/>
      <c r="W457" s="2"/>
      <c r="X457" s="2"/>
    </row>
    <row r="458" spans="1:24" ht="56.25" x14ac:dyDescent="0.2">
      <c r="A458" s="85" t="s">
        <v>108</v>
      </c>
      <c r="B458" s="73">
        <v>503</v>
      </c>
      <c r="C458" s="86">
        <v>8</v>
      </c>
      <c r="D458" s="86">
        <v>1</v>
      </c>
      <c r="E458" s="107" t="s">
        <v>1</v>
      </c>
      <c r="F458" s="120" t="s">
        <v>53</v>
      </c>
      <c r="G458" s="105" t="s">
        <v>1</v>
      </c>
      <c r="H458" s="106" t="s">
        <v>342</v>
      </c>
      <c r="I458" s="40">
        <v>600</v>
      </c>
      <c r="J458" s="87"/>
      <c r="K458" s="41">
        <f>K459</f>
        <v>2664065.7599999998</v>
      </c>
      <c r="L458" s="41">
        <f t="shared" si="229"/>
        <v>0</v>
      </c>
      <c r="M458" s="41">
        <f t="shared" si="229"/>
        <v>0</v>
      </c>
      <c r="N458" s="75">
        <f t="shared" si="223"/>
        <v>0</v>
      </c>
      <c r="O458" s="41">
        <f t="shared" si="229"/>
        <v>0</v>
      </c>
      <c r="P458" s="75">
        <f t="shared" si="217"/>
        <v>0</v>
      </c>
      <c r="Q458" s="10"/>
      <c r="R458" s="141"/>
      <c r="S458" s="2"/>
      <c r="T458" s="2"/>
      <c r="U458" s="2"/>
      <c r="V458" s="2"/>
      <c r="W458" s="2"/>
      <c r="X458" s="2"/>
    </row>
    <row r="459" spans="1:24" ht="18.75" x14ac:dyDescent="0.2">
      <c r="A459" s="85" t="s">
        <v>47</v>
      </c>
      <c r="B459" s="73">
        <v>503</v>
      </c>
      <c r="C459" s="86">
        <v>8</v>
      </c>
      <c r="D459" s="86">
        <v>1</v>
      </c>
      <c r="E459" s="107" t="s">
        <v>1</v>
      </c>
      <c r="F459" s="120" t="s">
        <v>53</v>
      </c>
      <c r="G459" s="105" t="s">
        <v>1</v>
      </c>
      <c r="H459" s="106" t="s">
        <v>342</v>
      </c>
      <c r="I459" s="40">
        <v>610</v>
      </c>
      <c r="J459" s="87"/>
      <c r="K459" s="41">
        <v>2664065.7599999998</v>
      </c>
      <c r="L459" s="141"/>
      <c r="M459" s="12">
        <v>0</v>
      </c>
      <c r="N459" s="75">
        <f t="shared" si="223"/>
        <v>0</v>
      </c>
      <c r="O459" s="12">
        <f>M459</f>
        <v>0</v>
      </c>
      <c r="P459" s="75">
        <f t="shared" si="217"/>
        <v>0</v>
      </c>
      <c r="Q459" s="10"/>
      <c r="R459" s="141"/>
      <c r="S459" s="2"/>
      <c r="T459" s="2"/>
      <c r="U459" s="2"/>
      <c r="V459" s="2"/>
      <c r="W459" s="2"/>
      <c r="X459" s="2"/>
    </row>
    <row r="460" spans="1:24" ht="93.75" x14ac:dyDescent="0.2">
      <c r="A460" s="90" t="s">
        <v>240</v>
      </c>
      <c r="B460" s="73">
        <v>503</v>
      </c>
      <c r="C460" s="86">
        <v>8</v>
      </c>
      <c r="D460" s="86">
        <v>1</v>
      </c>
      <c r="E460" s="113" t="s">
        <v>1</v>
      </c>
      <c r="F460" s="104">
        <v>2</v>
      </c>
      <c r="G460" s="105" t="s">
        <v>1</v>
      </c>
      <c r="H460" s="16">
        <v>71470</v>
      </c>
      <c r="I460" s="40"/>
      <c r="J460" s="87"/>
      <c r="K460" s="12">
        <f>K461+K463</f>
        <v>14926132</v>
      </c>
      <c r="L460" s="12">
        <f t="shared" ref="L460:M460" si="230">L461+L463</f>
        <v>0</v>
      </c>
      <c r="M460" s="12">
        <f t="shared" si="230"/>
        <v>3149999.9000000004</v>
      </c>
      <c r="N460" s="75">
        <f t="shared" si="223"/>
        <v>21.103926321970086</v>
      </c>
      <c r="O460" s="12">
        <f t="shared" ref="O460" si="231">O461+O463</f>
        <v>3149999.9000000004</v>
      </c>
      <c r="P460" s="75">
        <f t="shared" si="217"/>
        <v>21.103926321970086</v>
      </c>
      <c r="Q460" s="10"/>
      <c r="R460" s="9"/>
      <c r="S460" s="2"/>
      <c r="T460" s="2"/>
      <c r="U460" s="2"/>
      <c r="V460" s="2"/>
      <c r="W460" s="2"/>
      <c r="X460" s="2"/>
    </row>
    <row r="461" spans="1:24" ht="93.75" x14ac:dyDescent="0.2">
      <c r="A461" s="90" t="s">
        <v>188</v>
      </c>
      <c r="B461" s="73">
        <v>503</v>
      </c>
      <c r="C461" s="86">
        <v>8</v>
      </c>
      <c r="D461" s="86">
        <v>1</v>
      </c>
      <c r="E461" s="113" t="s">
        <v>1</v>
      </c>
      <c r="F461" s="104">
        <v>2</v>
      </c>
      <c r="G461" s="105" t="s">
        <v>1</v>
      </c>
      <c r="H461" s="16">
        <v>71470</v>
      </c>
      <c r="I461" s="40">
        <v>100</v>
      </c>
      <c r="J461" s="87"/>
      <c r="K461" s="12">
        <f>K462</f>
        <v>5416493.2599999998</v>
      </c>
      <c r="L461" s="12">
        <f t="shared" ref="L461:O461" si="232">L462</f>
        <v>0</v>
      </c>
      <c r="M461" s="12">
        <f t="shared" si="232"/>
        <v>1071735.28</v>
      </c>
      <c r="N461" s="75">
        <f t="shared" si="223"/>
        <v>19.786515528683591</v>
      </c>
      <c r="O461" s="12">
        <f t="shared" si="232"/>
        <v>1071735.28</v>
      </c>
      <c r="P461" s="75">
        <f t="shared" si="217"/>
        <v>19.786515528683591</v>
      </c>
      <c r="Q461" s="10"/>
      <c r="R461" s="9"/>
      <c r="S461" s="2"/>
      <c r="T461" s="2"/>
      <c r="U461" s="2"/>
      <c r="V461" s="2"/>
      <c r="W461" s="2"/>
      <c r="X461" s="2"/>
    </row>
    <row r="462" spans="1:24" ht="37.5" x14ac:dyDescent="0.2">
      <c r="A462" s="85" t="s">
        <v>17</v>
      </c>
      <c r="B462" s="73">
        <v>503</v>
      </c>
      <c r="C462" s="86">
        <v>8</v>
      </c>
      <c r="D462" s="86">
        <v>1</v>
      </c>
      <c r="E462" s="113" t="s">
        <v>1</v>
      </c>
      <c r="F462" s="104">
        <v>2</v>
      </c>
      <c r="G462" s="105" t="s">
        <v>1</v>
      </c>
      <c r="H462" s="16">
        <v>71470</v>
      </c>
      <c r="I462" s="40">
        <v>110</v>
      </c>
      <c r="J462" s="87"/>
      <c r="K462" s="12">
        <v>5416493.2599999998</v>
      </c>
      <c r="L462" s="12"/>
      <c r="M462" s="12">
        <v>1071735.28</v>
      </c>
      <c r="N462" s="75">
        <f t="shared" si="223"/>
        <v>19.786515528683591</v>
      </c>
      <c r="O462" s="12">
        <f>M462</f>
        <v>1071735.28</v>
      </c>
      <c r="P462" s="75">
        <f t="shared" si="217"/>
        <v>19.786515528683591</v>
      </c>
      <c r="Q462" s="10"/>
      <c r="R462" s="9"/>
      <c r="S462" s="2"/>
      <c r="T462" s="2"/>
      <c r="U462" s="2"/>
      <c r="V462" s="2"/>
      <c r="W462" s="2"/>
      <c r="X462" s="2"/>
    </row>
    <row r="463" spans="1:24" ht="56.25" x14ac:dyDescent="0.2">
      <c r="A463" s="90" t="s">
        <v>108</v>
      </c>
      <c r="B463" s="73">
        <v>503</v>
      </c>
      <c r="C463" s="86">
        <v>8</v>
      </c>
      <c r="D463" s="86">
        <v>1</v>
      </c>
      <c r="E463" s="113" t="s">
        <v>1</v>
      </c>
      <c r="F463" s="104">
        <v>2</v>
      </c>
      <c r="G463" s="105" t="s">
        <v>1</v>
      </c>
      <c r="H463" s="16">
        <v>71470</v>
      </c>
      <c r="I463" s="40">
        <v>600</v>
      </c>
      <c r="J463" s="87"/>
      <c r="K463" s="12">
        <f>K464</f>
        <v>9509638.7400000002</v>
      </c>
      <c r="L463" s="12">
        <f t="shared" ref="L463:O463" si="233">L464</f>
        <v>0</v>
      </c>
      <c r="M463" s="12">
        <f t="shared" si="233"/>
        <v>2078264.62</v>
      </c>
      <c r="N463" s="75">
        <f t="shared" si="223"/>
        <v>21.854296223244337</v>
      </c>
      <c r="O463" s="12">
        <f t="shared" si="233"/>
        <v>2078264.62</v>
      </c>
      <c r="P463" s="75">
        <f t="shared" si="217"/>
        <v>21.854296223244337</v>
      </c>
      <c r="Q463" s="10"/>
      <c r="R463" s="9"/>
      <c r="S463" s="2"/>
      <c r="T463" s="2"/>
      <c r="U463" s="2"/>
      <c r="V463" s="2"/>
      <c r="W463" s="2"/>
      <c r="X463" s="2"/>
    </row>
    <row r="464" spans="1:24" ht="18.75" x14ac:dyDescent="0.2">
      <c r="A464" s="90" t="s">
        <v>47</v>
      </c>
      <c r="B464" s="73">
        <v>503</v>
      </c>
      <c r="C464" s="86">
        <v>8</v>
      </c>
      <c r="D464" s="86">
        <v>1</v>
      </c>
      <c r="E464" s="113" t="s">
        <v>1</v>
      </c>
      <c r="F464" s="104">
        <v>2</v>
      </c>
      <c r="G464" s="105" t="s">
        <v>1</v>
      </c>
      <c r="H464" s="16">
        <v>71470</v>
      </c>
      <c r="I464" s="40">
        <v>610</v>
      </c>
      <c r="J464" s="87"/>
      <c r="K464" s="12">
        <v>9509638.7400000002</v>
      </c>
      <c r="L464" s="12"/>
      <c r="M464" s="12">
        <v>2078264.62</v>
      </c>
      <c r="N464" s="75">
        <f t="shared" si="223"/>
        <v>21.854296223244337</v>
      </c>
      <c r="O464" s="12">
        <f>M464</f>
        <v>2078264.62</v>
      </c>
      <c r="P464" s="75">
        <f t="shared" si="217"/>
        <v>21.854296223244337</v>
      </c>
      <c r="Q464" s="10"/>
      <c r="R464" s="9"/>
      <c r="S464" s="2"/>
      <c r="T464" s="2"/>
      <c r="U464" s="2"/>
      <c r="V464" s="2"/>
      <c r="W464" s="2"/>
      <c r="X464" s="2"/>
    </row>
    <row r="465" spans="1:24" ht="75" x14ac:dyDescent="0.2">
      <c r="A465" s="90" t="s">
        <v>287</v>
      </c>
      <c r="B465" s="73">
        <v>503</v>
      </c>
      <c r="C465" s="86">
        <v>8</v>
      </c>
      <c r="D465" s="86">
        <v>1</v>
      </c>
      <c r="E465" s="113" t="s">
        <v>1</v>
      </c>
      <c r="F465" s="104">
        <v>2</v>
      </c>
      <c r="G465" s="105" t="s">
        <v>1</v>
      </c>
      <c r="H465" s="16" t="s">
        <v>286</v>
      </c>
      <c r="I465" s="40"/>
      <c r="J465" s="87"/>
      <c r="K465" s="12">
        <f>K466</f>
        <v>55168.62</v>
      </c>
      <c r="L465" s="12">
        <f t="shared" ref="L465:O466" si="234">L466</f>
        <v>0</v>
      </c>
      <c r="M465" s="12">
        <f t="shared" si="234"/>
        <v>0</v>
      </c>
      <c r="N465" s="75">
        <f t="shared" si="223"/>
        <v>0</v>
      </c>
      <c r="O465" s="12">
        <f t="shared" si="234"/>
        <v>0</v>
      </c>
      <c r="P465" s="75">
        <f t="shared" si="217"/>
        <v>0</v>
      </c>
      <c r="Q465" s="10"/>
      <c r="R465" s="102"/>
      <c r="S465" s="2"/>
      <c r="T465" s="2"/>
      <c r="U465" s="2"/>
      <c r="V465" s="2"/>
      <c r="W465" s="2"/>
      <c r="X465" s="2"/>
    </row>
    <row r="466" spans="1:24" ht="37.5" x14ac:dyDescent="0.2">
      <c r="A466" s="90" t="s">
        <v>309</v>
      </c>
      <c r="B466" s="73">
        <v>503</v>
      </c>
      <c r="C466" s="86">
        <v>8</v>
      </c>
      <c r="D466" s="86">
        <v>1</v>
      </c>
      <c r="E466" s="113" t="s">
        <v>1</v>
      </c>
      <c r="F466" s="104">
        <v>2</v>
      </c>
      <c r="G466" s="105" t="s">
        <v>1</v>
      </c>
      <c r="H466" s="16" t="s">
        <v>286</v>
      </c>
      <c r="I466" s="40">
        <v>200</v>
      </c>
      <c r="J466" s="87"/>
      <c r="K466" s="12">
        <f>K467</f>
        <v>55168.62</v>
      </c>
      <c r="L466" s="12">
        <f t="shared" si="234"/>
        <v>0</v>
      </c>
      <c r="M466" s="12">
        <f t="shared" si="234"/>
        <v>0</v>
      </c>
      <c r="N466" s="75">
        <f t="shared" si="223"/>
        <v>0</v>
      </c>
      <c r="O466" s="12">
        <f t="shared" si="234"/>
        <v>0</v>
      </c>
      <c r="P466" s="75">
        <f t="shared" si="217"/>
        <v>0</v>
      </c>
      <c r="Q466" s="10"/>
      <c r="R466" s="102"/>
      <c r="S466" s="2"/>
      <c r="T466" s="2"/>
      <c r="U466" s="2"/>
      <c r="V466" s="2"/>
      <c r="W466" s="2"/>
      <c r="X466" s="2"/>
    </row>
    <row r="467" spans="1:24" ht="56.25" x14ac:dyDescent="0.2">
      <c r="A467" s="85" t="s">
        <v>2</v>
      </c>
      <c r="B467" s="73">
        <v>503</v>
      </c>
      <c r="C467" s="86">
        <v>8</v>
      </c>
      <c r="D467" s="86">
        <v>1</v>
      </c>
      <c r="E467" s="113" t="s">
        <v>1</v>
      </c>
      <c r="F467" s="104">
        <v>2</v>
      </c>
      <c r="G467" s="105" t="s">
        <v>1</v>
      </c>
      <c r="H467" s="16" t="s">
        <v>286</v>
      </c>
      <c r="I467" s="40">
        <v>240</v>
      </c>
      <c r="J467" s="87"/>
      <c r="K467" s="12">
        <v>55168.62</v>
      </c>
      <c r="L467" s="12"/>
      <c r="M467" s="12">
        <v>0</v>
      </c>
      <c r="N467" s="75">
        <f t="shared" si="223"/>
        <v>0</v>
      </c>
      <c r="O467" s="12">
        <f>M467</f>
        <v>0</v>
      </c>
      <c r="P467" s="75">
        <f t="shared" si="217"/>
        <v>0</v>
      </c>
      <c r="Q467" s="10"/>
      <c r="R467" s="102"/>
      <c r="S467" s="2"/>
      <c r="T467" s="2"/>
      <c r="U467" s="2"/>
      <c r="V467" s="2"/>
      <c r="W467" s="2"/>
      <c r="X467" s="2"/>
    </row>
    <row r="468" spans="1:24" ht="56.25" x14ac:dyDescent="0.2">
      <c r="A468" s="90" t="s">
        <v>343</v>
      </c>
      <c r="B468" s="73">
        <v>503</v>
      </c>
      <c r="C468" s="86">
        <v>8</v>
      </c>
      <c r="D468" s="86">
        <v>1</v>
      </c>
      <c r="E468" s="113" t="s">
        <v>1</v>
      </c>
      <c r="F468" s="104">
        <v>2</v>
      </c>
      <c r="G468" s="105" t="s">
        <v>1</v>
      </c>
      <c r="H468" s="16" t="s">
        <v>344</v>
      </c>
      <c r="I468" s="40"/>
      <c r="J468" s="87"/>
      <c r="K468" s="12">
        <f>K469</f>
        <v>405134.42</v>
      </c>
      <c r="L468" s="12">
        <f t="shared" ref="L468:O469" si="235">L469</f>
        <v>0</v>
      </c>
      <c r="M468" s="12">
        <f t="shared" si="235"/>
        <v>0</v>
      </c>
      <c r="N468" s="75">
        <f t="shared" si="223"/>
        <v>0</v>
      </c>
      <c r="O468" s="12">
        <f t="shared" si="235"/>
        <v>0</v>
      </c>
      <c r="P468" s="75">
        <f t="shared" si="217"/>
        <v>0</v>
      </c>
      <c r="Q468" s="10"/>
      <c r="R468" s="141"/>
      <c r="S468" s="2"/>
      <c r="T468" s="2"/>
      <c r="U468" s="2"/>
      <c r="V468" s="2"/>
      <c r="W468" s="2"/>
      <c r="X468" s="2"/>
    </row>
    <row r="469" spans="1:24" ht="56.25" x14ac:dyDescent="0.2">
      <c r="A469" s="90" t="s">
        <v>108</v>
      </c>
      <c r="B469" s="73">
        <v>503</v>
      </c>
      <c r="C469" s="86">
        <v>8</v>
      </c>
      <c r="D469" s="86">
        <v>1</v>
      </c>
      <c r="E469" s="113" t="s">
        <v>1</v>
      </c>
      <c r="F469" s="104">
        <v>2</v>
      </c>
      <c r="G469" s="105" t="s">
        <v>1</v>
      </c>
      <c r="H469" s="16" t="s">
        <v>344</v>
      </c>
      <c r="I469" s="40">
        <v>600</v>
      </c>
      <c r="J469" s="87"/>
      <c r="K469" s="12">
        <f>K470</f>
        <v>405134.42</v>
      </c>
      <c r="L469" s="12">
        <f t="shared" si="235"/>
        <v>0</v>
      </c>
      <c r="M469" s="12">
        <f t="shared" si="235"/>
        <v>0</v>
      </c>
      <c r="N469" s="75">
        <f t="shared" si="223"/>
        <v>0</v>
      </c>
      <c r="O469" s="12">
        <f t="shared" si="235"/>
        <v>0</v>
      </c>
      <c r="P469" s="75">
        <f t="shared" si="217"/>
        <v>0</v>
      </c>
      <c r="Q469" s="10"/>
      <c r="R469" s="141"/>
      <c r="S469" s="2"/>
      <c r="T469" s="2"/>
      <c r="U469" s="2"/>
      <c r="V469" s="2"/>
      <c r="W469" s="2"/>
      <c r="X469" s="2"/>
    </row>
    <row r="470" spans="1:24" ht="18.75" x14ac:dyDescent="0.2">
      <c r="A470" s="90" t="s">
        <v>47</v>
      </c>
      <c r="B470" s="73">
        <v>503</v>
      </c>
      <c r="C470" s="86">
        <v>8</v>
      </c>
      <c r="D470" s="86">
        <v>1</v>
      </c>
      <c r="E470" s="113" t="s">
        <v>1</v>
      </c>
      <c r="F470" s="104">
        <v>2</v>
      </c>
      <c r="G470" s="105" t="s">
        <v>1</v>
      </c>
      <c r="H470" s="16" t="s">
        <v>344</v>
      </c>
      <c r="I470" s="40">
        <v>610</v>
      </c>
      <c r="J470" s="87"/>
      <c r="K470" s="12">
        <v>405134.42</v>
      </c>
      <c r="L470" s="12"/>
      <c r="M470" s="12">
        <v>0</v>
      </c>
      <c r="N470" s="75">
        <f t="shared" si="223"/>
        <v>0</v>
      </c>
      <c r="O470" s="12">
        <f>M470</f>
        <v>0</v>
      </c>
      <c r="P470" s="75">
        <f t="shared" si="217"/>
        <v>0</v>
      </c>
      <c r="Q470" s="10"/>
      <c r="R470" s="141"/>
      <c r="S470" s="2"/>
      <c r="T470" s="2"/>
      <c r="U470" s="2"/>
      <c r="V470" s="2"/>
      <c r="W470" s="2"/>
      <c r="X470" s="2"/>
    </row>
    <row r="471" spans="1:24" ht="93.75" x14ac:dyDescent="0.2">
      <c r="A471" s="90" t="s">
        <v>240</v>
      </c>
      <c r="B471" s="73">
        <v>503</v>
      </c>
      <c r="C471" s="86">
        <v>8</v>
      </c>
      <c r="D471" s="86">
        <v>1</v>
      </c>
      <c r="E471" s="113" t="s">
        <v>1</v>
      </c>
      <c r="F471" s="104">
        <v>2</v>
      </c>
      <c r="G471" s="105" t="s">
        <v>1</v>
      </c>
      <c r="H471" s="16" t="s">
        <v>197</v>
      </c>
      <c r="I471" s="40"/>
      <c r="J471" s="87"/>
      <c r="K471" s="12">
        <f>K472+K474</f>
        <v>14397516.16</v>
      </c>
      <c r="L471" s="12">
        <f>L472+L474</f>
        <v>0</v>
      </c>
      <c r="M471" s="12">
        <f>M472+M474</f>
        <v>4381869.95</v>
      </c>
      <c r="N471" s="75">
        <f t="shared" si="223"/>
        <v>30.434902113004469</v>
      </c>
      <c r="O471" s="12">
        <f>O472+O474</f>
        <v>4381869.95</v>
      </c>
      <c r="P471" s="75">
        <f t="shared" si="217"/>
        <v>30.434902113004469</v>
      </c>
      <c r="Q471" s="10"/>
      <c r="R471" s="9"/>
      <c r="S471" s="2"/>
      <c r="T471" s="2"/>
      <c r="U471" s="2"/>
      <c r="V471" s="2"/>
      <c r="W471" s="2"/>
      <c r="X471" s="2"/>
    </row>
    <row r="472" spans="1:24" ht="93.75" x14ac:dyDescent="0.2">
      <c r="A472" s="90" t="s">
        <v>188</v>
      </c>
      <c r="B472" s="73">
        <v>503</v>
      </c>
      <c r="C472" s="86">
        <v>8</v>
      </c>
      <c r="D472" s="86">
        <v>1</v>
      </c>
      <c r="E472" s="113" t="s">
        <v>1</v>
      </c>
      <c r="F472" s="104">
        <v>2</v>
      </c>
      <c r="G472" s="105" t="s">
        <v>1</v>
      </c>
      <c r="H472" s="16" t="s">
        <v>197</v>
      </c>
      <c r="I472" s="40">
        <v>100</v>
      </c>
      <c r="J472" s="87"/>
      <c r="K472" s="12">
        <f>K473</f>
        <v>5224665.66</v>
      </c>
      <c r="L472" s="12">
        <f t="shared" ref="L472:O472" si="236">L473</f>
        <v>0</v>
      </c>
      <c r="M472" s="12">
        <f t="shared" si="236"/>
        <v>1577253.54</v>
      </c>
      <c r="N472" s="75">
        <f t="shared" si="223"/>
        <v>30.188602345896332</v>
      </c>
      <c r="O472" s="12">
        <f t="shared" si="236"/>
        <v>1577253.54</v>
      </c>
      <c r="P472" s="75">
        <f t="shared" si="217"/>
        <v>30.188602345896332</v>
      </c>
      <c r="Q472" s="10"/>
      <c r="R472" s="9"/>
      <c r="S472" s="2"/>
      <c r="T472" s="2"/>
      <c r="U472" s="2"/>
      <c r="V472" s="2"/>
      <c r="W472" s="2"/>
      <c r="X472" s="2"/>
    </row>
    <row r="473" spans="1:24" ht="37.5" x14ac:dyDescent="0.2">
      <c r="A473" s="85" t="s">
        <v>17</v>
      </c>
      <c r="B473" s="73">
        <v>503</v>
      </c>
      <c r="C473" s="86">
        <v>8</v>
      </c>
      <c r="D473" s="86">
        <v>1</v>
      </c>
      <c r="E473" s="113" t="s">
        <v>1</v>
      </c>
      <c r="F473" s="104">
        <v>2</v>
      </c>
      <c r="G473" s="105" t="s">
        <v>1</v>
      </c>
      <c r="H473" s="16" t="s">
        <v>197</v>
      </c>
      <c r="I473" s="40">
        <v>110</v>
      </c>
      <c r="J473" s="87"/>
      <c r="K473" s="12">
        <v>5224665.66</v>
      </c>
      <c r="L473" s="12"/>
      <c r="M473" s="12">
        <v>1577253.54</v>
      </c>
      <c r="N473" s="75">
        <f t="shared" si="223"/>
        <v>30.188602345896332</v>
      </c>
      <c r="O473" s="12">
        <f>M473</f>
        <v>1577253.54</v>
      </c>
      <c r="P473" s="75">
        <f t="shared" si="217"/>
        <v>30.188602345896332</v>
      </c>
      <c r="Q473" s="10"/>
      <c r="R473" s="9"/>
      <c r="S473" s="2"/>
      <c r="T473" s="2"/>
      <c r="U473" s="2"/>
      <c r="V473" s="2"/>
      <c r="W473" s="2"/>
      <c r="X473" s="2"/>
    </row>
    <row r="474" spans="1:24" ht="56.25" x14ac:dyDescent="0.2">
      <c r="A474" s="90" t="s">
        <v>108</v>
      </c>
      <c r="B474" s="73">
        <v>503</v>
      </c>
      <c r="C474" s="86">
        <v>8</v>
      </c>
      <c r="D474" s="86">
        <v>1</v>
      </c>
      <c r="E474" s="113" t="s">
        <v>1</v>
      </c>
      <c r="F474" s="104">
        <v>2</v>
      </c>
      <c r="G474" s="105" t="s">
        <v>1</v>
      </c>
      <c r="H474" s="16" t="s">
        <v>197</v>
      </c>
      <c r="I474" s="40">
        <v>600</v>
      </c>
      <c r="J474" s="87"/>
      <c r="K474" s="12">
        <f>K475</f>
        <v>9172850.5</v>
      </c>
      <c r="L474" s="12">
        <f t="shared" ref="L474:O474" si="237">L475</f>
        <v>0</v>
      </c>
      <c r="M474" s="12">
        <f t="shared" si="237"/>
        <v>2804616.41</v>
      </c>
      <c r="N474" s="75">
        <f t="shared" si="223"/>
        <v>30.57518935907655</v>
      </c>
      <c r="O474" s="12">
        <f t="shared" si="237"/>
        <v>2804616.41</v>
      </c>
      <c r="P474" s="75">
        <f t="shared" si="217"/>
        <v>30.57518935907655</v>
      </c>
      <c r="Q474" s="10"/>
      <c r="R474" s="9"/>
      <c r="S474" s="2"/>
      <c r="T474" s="2"/>
      <c r="U474" s="2"/>
      <c r="V474" s="2"/>
      <c r="W474" s="2"/>
      <c r="X474" s="2"/>
    </row>
    <row r="475" spans="1:24" ht="18.75" x14ac:dyDescent="0.2">
      <c r="A475" s="90" t="s">
        <v>47</v>
      </c>
      <c r="B475" s="73">
        <v>503</v>
      </c>
      <c r="C475" s="86">
        <v>8</v>
      </c>
      <c r="D475" s="86">
        <v>1</v>
      </c>
      <c r="E475" s="113" t="s">
        <v>1</v>
      </c>
      <c r="F475" s="104">
        <v>2</v>
      </c>
      <c r="G475" s="105" t="s">
        <v>1</v>
      </c>
      <c r="H475" s="16" t="s">
        <v>197</v>
      </c>
      <c r="I475" s="40">
        <v>610</v>
      </c>
      <c r="J475" s="87"/>
      <c r="K475" s="12">
        <v>9172850.5</v>
      </c>
      <c r="L475" s="12"/>
      <c r="M475" s="12">
        <v>2804616.41</v>
      </c>
      <c r="N475" s="75">
        <f t="shared" si="223"/>
        <v>30.57518935907655</v>
      </c>
      <c r="O475" s="12">
        <f>M475</f>
        <v>2804616.41</v>
      </c>
      <c r="P475" s="75">
        <f t="shared" si="217"/>
        <v>30.57518935907655</v>
      </c>
      <c r="Q475" s="10"/>
      <c r="R475" s="9"/>
      <c r="S475" s="2"/>
      <c r="T475" s="2"/>
      <c r="U475" s="2"/>
      <c r="V475" s="2"/>
      <c r="W475" s="2"/>
      <c r="X475" s="2"/>
    </row>
    <row r="476" spans="1:24" ht="56.25" x14ac:dyDescent="0.2">
      <c r="A476" s="90" t="s">
        <v>371</v>
      </c>
      <c r="B476" s="73">
        <v>503</v>
      </c>
      <c r="C476" s="86">
        <v>8</v>
      </c>
      <c r="D476" s="86">
        <v>1</v>
      </c>
      <c r="E476" s="113" t="s">
        <v>1</v>
      </c>
      <c r="F476" s="104">
        <v>2</v>
      </c>
      <c r="G476" s="105" t="s">
        <v>370</v>
      </c>
      <c r="H476" s="106" t="s">
        <v>114</v>
      </c>
      <c r="I476" s="40"/>
      <c r="J476" s="87"/>
      <c r="K476" s="12">
        <f>K477+K480</f>
        <v>8817857.1400000006</v>
      </c>
      <c r="L476" s="12">
        <f t="shared" ref="L476:O476" si="238">L477+L480</f>
        <v>0</v>
      </c>
      <c r="M476" s="12">
        <f t="shared" si="238"/>
        <v>0</v>
      </c>
      <c r="N476" s="75">
        <f t="shared" si="223"/>
        <v>0</v>
      </c>
      <c r="O476" s="12">
        <f t="shared" si="238"/>
        <v>0</v>
      </c>
      <c r="P476" s="75">
        <f t="shared" si="217"/>
        <v>0</v>
      </c>
      <c r="Q476" s="10"/>
      <c r="R476" s="141"/>
      <c r="S476" s="2"/>
      <c r="T476" s="2"/>
      <c r="U476" s="2"/>
      <c r="V476" s="2"/>
      <c r="W476" s="2"/>
      <c r="X476" s="2"/>
    </row>
    <row r="477" spans="1:24" ht="37.5" x14ac:dyDescent="0.2">
      <c r="A477" s="90" t="s">
        <v>372</v>
      </c>
      <c r="B477" s="73">
        <v>503</v>
      </c>
      <c r="C477" s="86">
        <v>8</v>
      </c>
      <c r="D477" s="86">
        <v>1</v>
      </c>
      <c r="E477" s="113" t="s">
        <v>1</v>
      </c>
      <c r="F477" s="104">
        <v>2</v>
      </c>
      <c r="G477" s="105" t="s">
        <v>370</v>
      </c>
      <c r="H477" s="16">
        <v>13480</v>
      </c>
      <c r="I477" s="40"/>
      <c r="J477" s="87"/>
      <c r="K477" s="12">
        <f>K478</f>
        <v>188708.51</v>
      </c>
      <c r="L477" s="12">
        <f t="shared" ref="L477:O478" si="239">L478</f>
        <v>0</v>
      </c>
      <c r="M477" s="12">
        <f t="shared" si="239"/>
        <v>0</v>
      </c>
      <c r="N477" s="75">
        <f t="shared" si="223"/>
        <v>0</v>
      </c>
      <c r="O477" s="12">
        <f t="shared" si="239"/>
        <v>0</v>
      </c>
      <c r="P477" s="75">
        <f t="shared" si="217"/>
        <v>0</v>
      </c>
      <c r="Q477" s="10"/>
      <c r="R477" s="141"/>
      <c r="S477" s="2"/>
      <c r="T477" s="2"/>
      <c r="U477" s="2"/>
      <c r="V477" s="2"/>
      <c r="W477" s="2"/>
      <c r="X477" s="2"/>
    </row>
    <row r="478" spans="1:24" ht="37.5" x14ac:dyDescent="0.2">
      <c r="A478" s="90" t="s">
        <v>309</v>
      </c>
      <c r="B478" s="73">
        <v>503</v>
      </c>
      <c r="C478" s="86">
        <v>8</v>
      </c>
      <c r="D478" s="86">
        <v>1</v>
      </c>
      <c r="E478" s="113" t="s">
        <v>1</v>
      </c>
      <c r="F478" s="104">
        <v>2</v>
      </c>
      <c r="G478" s="105" t="s">
        <v>370</v>
      </c>
      <c r="H478" s="16">
        <v>13480</v>
      </c>
      <c r="I478" s="40">
        <v>200</v>
      </c>
      <c r="J478" s="87"/>
      <c r="K478" s="12">
        <f>K479</f>
        <v>188708.51</v>
      </c>
      <c r="L478" s="12">
        <f t="shared" si="239"/>
        <v>0</v>
      </c>
      <c r="M478" s="12">
        <f t="shared" si="239"/>
        <v>0</v>
      </c>
      <c r="N478" s="75">
        <f t="shared" si="223"/>
        <v>0</v>
      </c>
      <c r="O478" s="12">
        <f t="shared" si="239"/>
        <v>0</v>
      </c>
      <c r="P478" s="75">
        <f t="shared" si="217"/>
        <v>0</v>
      </c>
      <c r="Q478" s="10"/>
      <c r="R478" s="141"/>
      <c r="S478" s="2"/>
      <c r="T478" s="2"/>
      <c r="U478" s="2"/>
      <c r="V478" s="2"/>
      <c r="W478" s="2"/>
      <c r="X478" s="2"/>
    </row>
    <row r="479" spans="1:24" ht="56.25" x14ac:dyDescent="0.2">
      <c r="A479" s="85" t="s">
        <v>2</v>
      </c>
      <c r="B479" s="73">
        <v>503</v>
      </c>
      <c r="C479" s="86">
        <v>8</v>
      </c>
      <c r="D479" s="86">
        <v>1</v>
      </c>
      <c r="E479" s="113" t="s">
        <v>1</v>
      </c>
      <c r="F479" s="104">
        <v>2</v>
      </c>
      <c r="G479" s="105" t="s">
        <v>370</v>
      </c>
      <c r="H479" s="16">
        <v>13480</v>
      </c>
      <c r="I479" s="40">
        <v>240</v>
      </c>
      <c r="J479" s="87"/>
      <c r="K479" s="12">
        <v>188708.51</v>
      </c>
      <c r="L479" s="12"/>
      <c r="M479" s="12">
        <v>0</v>
      </c>
      <c r="N479" s="75">
        <f t="shared" si="223"/>
        <v>0</v>
      </c>
      <c r="O479" s="12">
        <f>M479</f>
        <v>0</v>
      </c>
      <c r="P479" s="75">
        <f t="shared" si="217"/>
        <v>0</v>
      </c>
      <c r="Q479" s="10"/>
      <c r="R479" s="141"/>
      <c r="S479" s="2"/>
      <c r="T479" s="2"/>
      <c r="U479" s="2"/>
      <c r="V479" s="2"/>
      <c r="W479" s="2"/>
      <c r="X479" s="2"/>
    </row>
    <row r="480" spans="1:24" ht="37.5" x14ac:dyDescent="0.2">
      <c r="A480" s="90" t="s">
        <v>372</v>
      </c>
      <c r="B480" s="73">
        <v>503</v>
      </c>
      <c r="C480" s="86">
        <v>8</v>
      </c>
      <c r="D480" s="86">
        <v>1</v>
      </c>
      <c r="E480" s="113" t="s">
        <v>1</v>
      </c>
      <c r="F480" s="104">
        <v>2</v>
      </c>
      <c r="G480" s="105" t="s">
        <v>370</v>
      </c>
      <c r="H480" s="16">
        <v>53480</v>
      </c>
      <c r="I480" s="40"/>
      <c r="J480" s="87"/>
      <c r="K480" s="12">
        <f>K481</f>
        <v>8629148.6300000008</v>
      </c>
      <c r="L480" s="12">
        <f t="shared" ref="L480:O481" si="240">L481</f>
        <v>0</v>
      </c>
      <c r="M480" s="12">
        <f t="shared" si="240"/>
        <v>0</v>
      </c>
      <c r="N480" s="75">
        <f t="shared" si="223"/>
        <v>0</v>
      </c>
      <c r="O480" s="12">
        <f t="shared" si="240"/>
        <v>0</v>
      </c>
      <c r="P480" s="75">
        <f t="shared" si="217"/>
        <v>0</v>
      </c>
      <c r="Q480" s="10"/>
      <c r="R480" s="141"/>
      <c r="S480" s="2"/>
      <c r="T480" s="2"/>
      <c r="U480" s="2"/>
      <c r="V480" s="2"/>
      <c r="W480" s="2"/>
      <c r="X480" s="2"/>
    </row>
    <row r="481" spans="1:24" ht="37.5" x14ac:dyDescent="0.2">
      <c r="A481" s="90" t="s">
        <v>309</v>
      </c>
      <c r="B481" s="73">
        <v>503</v>
      </c>
      <c r="C481" s="86">
        <v>8</v>
      </c>
      <c r="D481" s="86">
        <v>1</v>
      </c>
      <c r="E481" s="113" t="s">
        <v>1</v>
      </c>
      <c r="F481" s="104">
        <v>2</v>
      </c>
      <c r="G481" s="105" t="s">
        <v>370</v>
      </c>
      <c r="H481" s="16">
        <v>53480</v>
      </c>
      <c r="I481" s="40">
        <v>200</v>
      </c>
      <c r="J481" s="87"/>
      <c r="K481" s="12">
        <f>K482</f>
        <v>8629148.6300000008</v>
      </c>
      <c r="L481" s="12">
        <f t="shared" si="240"/>
        <v>0</v>
      </c>
      <c r="M481" s="12">
        <f t="shared" si="240"/>
        <v>0</v>
      </c>
      <c r="N481" s="75">
        <f t="shared" si="223"/>
        <v>0</v>
      </c>
      <c r="O481" s="12">
        <f t="shared" si="240"/>
        <v>0</v>
      </c>
      <c r="P481" s="75">
        <f t="shared" si="217"/>
        <v>0</v>
      </c>
      <c r="Q481" s="10"/>
      <c r="R481" s="141"/>
      <c r="S481" s="2"/>
      <c r="T481" s="2"/>
      <c r="U481" s="2"/>
      <c r="V481" s="2"/>
      <c r="W481" s="2"/>
      <c r="X481" s="2"/>
    </row>
    <row r="482" spans="1:24" ht="56.25" x14ac:dyDescent="0.2">
      <c r="A482" s="85" t="s">
        <v>2</v>
      </c>
      <c r="B482" s="73">
        <v>503</v>
      </c>
      <c r="C482" s="86">
        <v>8</v>
      </c>
      <c r="D482" s="86">
        <v>1</v>
      </c>
      <c r="E482" s="113" t="s">
        <v>1</v>
      </c>
      <c r="F482" s="104">
        <v>2</v>
      </c>
      <c r="G482" s="105" t="s">
        <v>370</v>
      </c>
      <c r="H482" s="16">
        <v>53480</v>
      </c>
      <c r="I482" s="40">
        <v>240</v>
      </c>
      <c r="J482" s="87"/>
      <c r="K482" s="12">
        <v>8629148.6300000008</v>
      </c>
      <c r="L482" s="12"/>
      <c r="M482" s="12">
        <v>0</v>
      </c>
      <c r="N482" s="75">
        <f t="shared" si="223"/>
        <v>0</v>
      </c>
      <c r="O482" s="12">
        <f>M482</f>
        <v>0</v>
      </c>
      <c r="P482" s="75">
        <f t="shared" si="217"/>
        <v>0</v>
      </c>
      <c r="Q482" s="10"/>
      <c r="R482" s="141"/>
      <c r="S482" s="2"/>
      <c r="T482" s="2"/>
      <c r="U482" s="2"/>
      <c r="V482" s="2"/>
      <c r="W482" s="2"/>
      <c r="X482" s="2"/>
    </row>
    <row r="483" spans="1:24" ht="37.5" x14ac:dyDescent="0.2">
      <c r="A483" s="90" t="s">
        <v>56</v>
      </c>
      <c r="B483" s="73">
        <v>503</v>
      </c>
      <c r="C483" s="86">
        <v>8</v>
      </c>
      <c r="D483" s="86">
        <v>4</v>
      </c>
      <c r="E483" s="113"/>
      <c r="F483" s="105"/>
      <c r="G483" s="105"/>
      <c r="H483" s="106"/>
      <c r="I483" s="52"/>
      <c r="J483" s="87"/>
      <c r="K483" s="12">
        <f>K484</f>
        <v>50659106.689999998</v>
      </c>
      <c r="L483" s="12" t="e">
        <f t="shared" ref="L483:O483" si="241">L484</f>
        <v>#REF!</v>
      </c>
      <c r="M483" s="12">
        <f t="shared" si="241"/>
        <v>12223539.02</v>
      </c>
      <c r="N483" s="75">
        <f t="shared" si="223"/>
        <v>24.129006251136484</v>
      </c>
      <c r="O483" s="12">
        <f t="shared" si="241"/>
        <v>12223539.02</v>
      </c>
      <c r="P483" s="75">
        <f t="shared" si="217"/>
        <v>24.129006251136484</v>
      </c>
      <c r="Q483" s="10"/>
      <c r="R483" s="9"/>
      <c r="S483" s="2"/>
      <c r="T483" s="2"/>
      <c r="U483" s="2"/>
      <c r="V483" s="2"/>
      <c r="W483" s="2"/>
      <c r="X483" s="2"/>
    </row>
    <row r="484" spans="1:24" ht="70.5" customHeight="1" x14ac:dyDescent="0.2">
      <c r="A484" s="90" t="s">
        <v>221</v>
      </c>
      <c r="B484" s="73">
        <v>503</v>
      </c>
      <c r="C484" s="86">
        <v>8</v>
      </c>
      <c r="D484" s="86">
        <v>4</v>
      </c>
      <c r="E484" s="114" t="s">
        <v>1</v>
      </c>
      <c r="F484" s="105" t="s">
        <v>204</v>
      </c>
      <c r="G484" s="105" t="s">
        <v>203</v>
      </c>
      <c r="H484" s="106" t="s">
        <v>114</v>
      </c>
      <c r="I484" s="40"/>
      <c r="J484" s="87"/>
      <c r="K484" s="12">
        <f>K485+K525</f>
        <v>50659106.689999998</v>
      </c>
      <c r="L484" s="12" t="e">
        <f>L485+L525</f>
        <v>#REF!</v>
      </c>
      <c r="M484" s="12">
        <f>M485+M525</f>
        <v>12223539.02</v>
      </c>
      <c r="N484" s="75">
        <f t="shared" si="223"/>
        <v>24.129006251136484</v>
      </c>
      <c r="O484" s="12">
        <f>O485+O525</f>
        <v>12223539.02</v>
      </c>
      <c r="P484" s="75">
        <f t="shared" si="217"/>
        <v>24.129006251136484</v>
      </c>
      <c r="Q484" s="10"/>
      <c r="R484" s="63"/>
      <c r="S484" s="2"/>
      <c r="T484" s="2"/>
      <c r="U484" s="2"/>
      <c r="V484" s="2"/>
      <c r="W484" s="2"/>
      <c r="X484" s="2"/>
    </row>
    <row r="485" spans="1:24" ht="72.75" customHeight="1" x14ac:dyDescent="0.2">
      <c r="A485" s="90" t="s">
        <v>261</v>
      </c>
      <c r="B485" s="73">
        <v>503</v>
      </c>
      <c r="C485" s="86">
        <v>8</v>
      </c>
      <c r="D485" s="86">
        <v>4</v>
      </c>
      <c r="E485" s="114" t="s">
        <v>1</v>
      </c>
      <c r="F485" s="120">
        <v>2</v>
      </c>
      <c r="G485" s="105" t="s">
        <v>203</v>
      </c>
      <c r="H485" s="106" t="s">
        <v>114</v>
      </c>
      <c r="I485" s="40"/>
      <c r="J485" s="87"/>
      <c r="K485" s="12">
        <f>K486+K517+K521</f>
        <v>50609106.689999998</v>
      </c>
      <c r="L485" s="12" t="e">
        <f>L486+L517+L521</f>
        <v>#REF!</v>
      </c>
      <c r="M485" s="12">
        <f>M486+M517+M521</f>
        <v>12223539.02</v>
      </c>
      <c r="N485" s="75">
        <f t="shared" si="223"/>
        <v>24.152844852357937</v>
      </c>
      <c r="O485" s="12">
        <f>O486+O517+O521</f>
        <v>12223539.02</v>
      </c>
      <c r="P485" s="75">
        <f t="shared" si="217"/>
        <v>24.152844852357937</v>
      </c>
      <c r="Q485" s="10"/>
      <c r="R485" s="63"/>
      <c r="S485" s="2"/>
      <c r="T485" s="2"/>
      <c r="U485" s="2"/>
      <c r="V485" s="2"/>
      <c r="W485" s="2"/>
      <c r="X485" s="2"/>
    </row>
    <row r="486" spans="1:24" ht="18.75" x14ac:dyDescent="0.2">
      <c r="A486" s="90" t="s">
        <v>288</v>
      </c>
      <c r="B486" s="73">
        <v>503</v>
      </c>
      <c r="C486" s="86">
        <v>8</v>
      </c>
      <c r="D486" s="86">
        <v>4</v>
      </c>
      <c r="E486" s="114" t="s">
        <v>1</v>
      </c>
      <c r="F486" s="120">
        <v>2</v>
      </c>
      <c r="G486" s="105" t="s">
        <v>1</v>
      </c>
      <c r="H486" s="106" t="s">
        <v>114</v>
      </c>
      <c r="I486" s="40"/>
      <c r="J486" s="87"/>
      <c r="K486" s="12">
        <f>K487+K490+K493+K500+K505+K508+K511+K514</f>
        <v>48198610.289999999</v>
      </c>
      <c r="L486" s="12" t="e">
        <f>L487+L490+#REF!+#REF!+L493+L500+L505+L508+L511+L514</f>
        <v>#REF!</v>
      </c>
      <c r="M486" s="12">
        <f>M487+M490+M493+M500+M505+M508+M511+M514</f>
        <v>11652839.869999999</v>
      </c>
      <c r="N486" s="75">
        <f t="shared" si="223"/>
        <v>24.176713394613518</v>
      </c>
      <c r="O486" s="12">
        <f>O487+O490+O493+O500+O505+O508+O511+O514</f>
        <v>11652839.869999999</v>
      </c>
      <c r="P486" s="75">
        <f t="shared" si="217"/>
        <v>24.176713394613518</v>
      </c>
      <c r="Q486" s="10"/>
      <c r="R486" s="9"/>
      <c r="S486" s="2"/>
      <c r="T486" s="2"/>
      <c r="U486" s="2"/>
      <c r="V486" s="2"/>
      <c r="W486" s="2"/>
      <c r="X486" s="2"/>
    </row>
    <row r="487" spans="1:24" ht="37.5" x14ac:dyDescent="0.2">
      <c r="A487" s="90" t="s">
        <v>55</v>
      </c>
      <c r="B487" s="73">
        <v>503</v>
      </c>
      <c r="C487" s="88">
        <v>8</v>
      </c>
      <c r="D487" s="88">
        <v>4</v>
      </c>
      <c r="E487" s="123" t="s">
        <v>1</v>
      </c>
      <c r="F487" s="122">
        <v>2</v>
      </c>
      <c r="G487" s="111" t="s">
        <v>1</v>
      </c>
      <c r="H487" s="116" t="s">
        <v>140</v>
      </c>
      <c r="I487" s="73"/>
      <c r="J487" s="89"/>
      <c r="K487" s="74">
        <f>K488</f>
        <v>205020</v>
      </c>
      <c r="L487" s="74">
        <f t="shared" ref="L487:O488" si="242">L488</f>
        <v>0</v>
      </c>
      <c r="M487" s="74">
        <f t="shared" si="242"/>
        <v>8000</v>
      </c>
      <c r="N487" s="75">
        <f t="shared" si="223"/>
        <v>3.9020583357721197</v>
      </c>
      <c r="O487" s="74">
        <f t="shared" si="242"/>
        <v>8000</v>
      </c>
      <c r="P487" s="75">
        <f t="shared" si="217"/>
        <v>3.9020583357721197</v>
      </c>
      <c r="Q487" s="10"/>
      <c r="R487" s="9"/>
      <c r="S487" s="2"/>
      <c r="T487" s="2"/>
      <c r="U487" s="2"/>
      <c r="V487" s="2"/>
      <c r="W487" s="2"/>
      <c r="X487" s="2"/>
    </row>
    <row r="488" spans="1:24" ht="37.5" x14ac:dyDescent="0.2">
      <c r="A488" s="90" t="s">
        <v>309</v>
      </c>
      <c r="B488" s="73">
        <v>503</v>
      </c>
      <c r="C488" s="86">
        <v>8</v>
      </c>
      <c r="D488" s="86">
        <v>4</v>
      </c>
      <c r="E488" s="114" t="s">
        <v>1</v>
      </c>
      <c r="F488" s="120">
        <v>2</v>
      </c>
      <c r="G488" s="105" t="s">
        <v>1</v>
      </c>
      <c r="H488" s="106" t="s">
        <v>140</v>
      </c>
      <c r="I488" s="40">
        <v>200</v>
      </c>
      <c r="J488" s="87"/>
      <c r="K488" s="41">
        <f>K489</f>
        <v>205020</v>
      </c>
      <c r="L488" s="41">
        <f t="shared" si="242"/>
        <v>0</v>
      </c>
      <c r="M488" s="41">
        <f t="shared" si="242"/>
        <v>8000</v>
      </c>
      <c r="N488" s="75">
        <f t="shared" si="223"/>
        <v>3.9020583357721197</v>
      </c>
      <c r="O488" s="41">
        <f t="shared" si="242"/>
        <v>8000</v>
      </c>
      <c r="P488" s="75">
        <f t="shared" si="217"/>
        <v>3.9020583357721197</v>
      </c>
      <c r="Q488" s="10"/>
      <c r="R488" s="9"/>
      <c r="S488" s="2"/>
      <c r="T488" s="2"/>
      <c r="U488" s="2"/>
      <c r="V488" s="2"/>
      <c r="W488" s="2"/>
      <c r="X488" s="2"/>
    </row>
    <row r="489" spans="1:24" ht="56.25" x14ac:dyDescent="0.2">
      <c r="A489" s="85" t="s">
        <v>2</v>
      </c>
      <c r="B489" s="73">
        <v>503</v>
      </c>
      <c r="C489" s="86">
        <v>8</v>
      </c>
      <c r="D489" s="86">
        <v>4</v>
      </c>
      <c r="E489" s="114" t="s">
        <v>1</v>
      </c>
      <c r="F489" s="120">
        <v>2</v>
      </c>
      <c r="G489" s="105" t="s">
        <v>1</v>
      </c>
      <c r="H489" s="106" t="s">
        <v>140</v>
      </c>
      <c r="I489" s="40">
        <v>240</v>
      </c>
      <c r="J489" s="87"/>
      <c r="K489" s="41">
        <v>205020</v>
      </c>
      <c r="L489" s="84"/>
      <c r="M489" s="41">
        <v>8000</v>
      </c>
      <c r="N489" s="75">
        <f t="shared" si="223"/>
        <v>3.9020583357721197</v>
      </c>
      <c r="O489" s="41">
        <f>M489</f>
        <v>8000</v>
      </c>
      <c r="P489" s="75">
        <f t="shared" si="217"/>
        <v>3.9020583357721197</v>
      </c>
      <c r="Q489" s="10"/>
      <c r="R489" s="9"/>
      <c r="S489" s="2"/>
      <c r="T489" s="2"/>
      <c r="U489" s="2"/>
      <c r="V489" s="2"/>
      <c r="W489" s="2"/>
      <c r="X489" s="2"/>
    </row>
    <row r="490" spans="1:24" ht="56.25" x14ac:dyDescent="0.2">
      <c r="A490" s="90" t="s">
        <v>142</v>
      </c>
      <c r="B490" s="73">
        <v>503</v>
      </c>
      <c r="C490" s="86">
        <v>8</v>
      </c>
      <c r="D490" s="86">
        <v>4</v>
      </c>
      <c r="E490" s="114" t="s">
        <v>1</v>
      </c>
      <c r="F490" s="120">
        <v>2</v>
      </c>
      <c r="G490" s="105" t="s">
        <v>1</v>
      </c>
      <c r="H490" s="106" t="s">
        <v>143</v>
      </c>
      <c r="I490" s="40"/>
      <c r="J490" s="87"/>
      <c r="K490" s="12">
        <f>K491</f>
        <v>799010</v>
      </c>
      <c r="L490" s="12">
        <f t="shared" ref="L490:O490" si="243">L491</f>
        <v>0</v>
      </c>
      <c r="M490" s="12">
        <f t="shared" si="243"/>
        <v>62318.34</v>
      </c>
      <c r="N490" s="75">
        <f t="shared" si="223"/>
        <v>7.799444312336516</v>
      </c>
      <c r="O490" s="12">
        <f t="shared" si="243"/>
        <v>62318.34</v>
      </c>
      <c r="P490" s="75">
        <f t="shared" si="217"/>
        <v>7.799444312336516</v>
      </c>
      <c r="Q490" s="10"/>
      <c r="R490" s="9"/>
      <c r="S490" s="2"/>
      <c r="T490" s="2"/>
      <c r="U490" s="2"/>
      <c r="V490" s="2"/>
      <c r="W490" s="2"/>
      <c r="X490" s="2"/>
    </row>
    <row r="491" spans="1:24" ht="37.5" x14ac:dyDescent="0.2">
      <c r="A491" s="90" t="s">
        <v>309</v>
      </c>
      <c r="B491" s="73">
        <v>503</v>
      </c>
      <c r="C491" s="86">
        <v>8</v>
      </c>
      <c r="D491" s="86">
        <v>4</v>
      </c>
      <c r="E491" s="114" t="s">
        <v>1</v>
      </c>
      <c r="F491" s="120">
        <v>2</v>
      </c>
      <c r="G491" s="105" t="s">
        <v>1</v>
      </c>
      <c r="H491" s="106" t="s">
        <v>143</v>
      </c>
      <c r="I491" s="40">
        <v>200</v>
      </c>
      <c r="J491" s="87"/>
      <c r="K491" s="41">
        <f>K492</f>
        <v>799010</v>
      </c>
      <c r="L491" s="41">
        <f t="shared" ref="L491:O491" si="244">L492</f>
        <v>0</v>
      </c>
      <c r="M491" s="41">
        <f t="shared" si="244"/>
        <v>62318.34</v>
      </c>
      <c r="N491" s="75">
        <f t="shared" si="223"/>
        <v>7.799444312336516</v>
      </c>
      <c r="O491" s="41">
        <f t="shared" si="244"/>
        <v>62318.34</v>
      </c>
      <c r="P491" s="75">
        <f t="shared" si="217"/>
        <v>7.799444312336516</v>
      </c>
      <c r="Q491" s="10"/>
      <c r="R491" s="72"/>
      <c r="S491" s="2"/>
      <c r="T491" s="2"/>
      <c r="U491" s="2"/>
      <c r="V491" s="2"/>
      <c r="W491" s="2"/>
      <c r="X491" s="2"/>
    </row>
    <row r="492" spans="1:24" ht="56.25" x14ac:dyDescent="0.2">
      <c r="A492" s="85" t="s">
        <v>2</v>
      </c>
      <c r="B492" s="73">
        <v>503</v>
      </c>
      <c r="C492" s="86">
        <v>8</v>
      </c>
      <c r="D492" s="86">
        <v>4</v>
      </c>
      <c r="E492" s="114" t="s">
        <v>1</v>
      </c>
      <c r="F492" s="120">
        <v>2</v>
      </c>
      <c r="G492" s="105" t="s">
        <v>1</v>
      </c>
      <c r="H492" s="106" t="s">
        <v>143</v>
      </c>
      <c r="I492" s="40">
        <v>240</v>
      </c>
      <c r="J492" s="87"/>
      <c r="K492" s="41">
        <v>799010</v>
      </c>
      <c r="L492" s="84"/>
      <c r="M492" s="12">
        <v>62318.34</v>
      </c>
      <c r="N492" s="75">
        <f t="shared" si="223"/>
        <v>7.799444312336516</v>
      </c>
      <c r="O492" s="12">
        <f>M492</f>
        <v>62318.34</v>
      </c>
      <c r="P492" s="75">
        <f t="shared" si="217"/>
        <v>7.799444312336516</v>
      </c>
      <c r="Q492" s="10"/>
      <c r="R492" s="72"/>
      <c r="S492" s="2"/>
      <c r="T492" s="2"/>
      <c r="U492" s="2"/>
      <c r="V492" s="2"/>
      <c r="W492" s="2"/>
      <c r="X492" s="2"/>
    </row>
    <row r="493" spans="1:24" ht="56.25" x14ac:dyDescent="0.2">
      <c r="A493" s="90" t="s">
        <v>54</v>
      </c>
      <c r="B493" s="73">
        <v>503</v>
      </c>
      <c r="C493" s="88">
        <v>8</v>
      </c>
      <c r="D493" s="88">
        <v>4</v>
      </c>
      <c r="E493" s="109" t="s">
        <v>1</v>
      </c>
      <c r="F493" s="110" t="s">
        <v>53</v>
      </c>
      <c r="G493" s="111" t="s">
        <v>1</v>
      </c>
      <c r="H493" s="112">
        <v>11180</v>
      </c>
      <c r="I493" s="73"/>
      <c r="J493" s="89"/>
      <c r="K493" s="35">
        <f>K494+K496+K498</f>
        <v>37541946.289999999</v>
      </c>
      <c r="L493" s="35">
        <f t="shared" ref="L493:M493" si="245">L494+L496+L498</f>
        <v>0</v>
      </c>
      <c r="M493" s="35">
        <f t="shared" si="245"/>
        <v>9511965.5299999993</v>
      </c>
      <c r="N493" s="75">
        <f t="shared" si="223"/>
        <v>25.336900374112169</v>
      </c>
      <c r="O493" s="35">
        <f t="shared" ref="O493" si="246">O494+O496+O498</f>
        <v>9511965.5299999993</v>
      </c>
      <c r="P493" s="75">
        <f t="shared" si="217"/>
        <v>25.336900374112169</v>
      </c>
      <c r="Q493" s="10"/>
      <c r="R493" s="68"/>
      <c r="S493" s="2"/>
      <c r="T493" s="2"/>
      <c r="U493" s="2"/>
      <c r="V493" s="2"/>
      <c r="W493" s="2"/>
      <c r="X493" s="2"/>
    </row>
    <row r="494" spans="1:24" ht="93.75" x14ac:dyDescent="0.2">
      <c r="A494" s="90" t="s">
        <v>188</v>
      </c>
      <c r="B494" s="73">
        <v>503</v>
      </c>
      <c r="C494" s="86">
        <v>8</v>
      </c>
      <c r="D494" s="86">
        <v>4</v>
      </c>
      <c r="E494" s="107" t="s">
        <v>1</v>
      </c>
      <c r="F494" s="104" t="s">
        <v>53</v>
      </c>
      <c r="G494" s="105" t="s">
        <v>1</v>
      </c>
      <c r="H494" s="108">
        <v>11180</v>
      </c>
      <c r="I494" s="40">
        <v>100</v>
      </c>
      <c r="J494" s="87"/>
      <c r="K494" s="12">
        <f>K495</f>
        <v>27241094.93</v>
      </c>
      <c r="L494" s="12">
        <f t="shared" ref="L494:O494" si="247">L495</f>
        <v>0</v>
      </c>
      <c r="M494" s="12">
        <f t="shared" si="247"/>
        <v>8716485.4299999997</v>
      </c>
      <c r="N494" s="75">
        <f t="shared" si="223"/>
        <v>31.997559027631933</v>
      </c>
      <c r="O494" s="12">
        <f t="shared" si="247"/>
        <v>8716485.4299999997</v>
      </c>
      <c r="P494" s="75">
        <f t="shared" si="217"/>
        <v>31.997559027631933</v>
      </c>
      <c r="Q494" s="10"/>
      <c r="R494" s="9"/>
      <c r="S494" s="2"/>
      <c r="T494" s="2"/>
      <c r="U494" s="2"/>
      <c r="V494" s="2"/>
      <c r="W494" s="2"/>
      <c r="X494" s="2"/>
    </row>
    <row r="495" spans="1:24" ht="37.5" x14ac:dyDescent="0.2">
      <c r="A495" s="90" t="s">
        <v>17</v>
      </c>
      <c r="B495" s="73">
        <v>503</v>
      </c>
      <c r="C495" s="86">
        <v>8</v>
      </c>
      <c r="D495" s="86">
        <v>4</v>
      </c>
      <c r="E495" s="107" t="s">
        <v>1</v>
      </c>
      <c r="F495" s="104" t="s">
        <v>53</v>
      </c>
      <c r="G495" s="105" t="s">
        <v>1</v>
      </c>
      <c r="H495" s="108">
        <v>11180</v>
      </c>
      <c r="I495" s="40">
        <v>110</v>
      </c>
      <c r="J495" s="87"/>
      <c r="K495" s="41">
        <v>27241094.93</v>
      </c>
      <c r="L495" s="84"/>
      <c r="M495" s="12">
        <v>8716485.4299999997</v>
      </c>
      <c r="N495" s="75">
        <f t="shared" si="223"/>
        <v>31.997559027631933</v>
      </c>
      <c r="O495" s="12">
        <f>M495</f>
        <v>8716485.4299999997</v>
      </c>
      <c r="P495" s="75">
        <f t="shared" si="217"/>
        <v>31.997559027631933</v>
      </c>
      <c r="Q495" s="10"/>
      <c r="R495" s="49"/>
      <c r="S495" s="2"/>
      <c r="T495" s="2"/>
      <c r="U495" s="2"/>
      <c r="V495" s="2"/>
      <c r="W495" s="2"/>
      <c r="X495" s="2"/>
    </row>
    <row r="496" spans="1:24" ht="37.5" x14ac:dyDescent="0.2">
      <c r="A496" s="90" t="s">
        <v>309</v>
      </c>
      <c r="B496" s="73">
        <v>503</v>
      </c>
      <c r="C496" s="86">
        <v>8</v>
      </c>
      <c r="D496" s="86">
        <v>4</v>
      </c>
      <c r="E496" s="107" t="s">
        <v>1</v>
      </c>
      <c r="F496" s="104" t="s">
        <v>53</v>
      </c>
      <c r="G496" s="105" t="s">
        <v>1</v>
      </c>
      <c r="H496" s="108">
        <v>11180</v>
      </c>
      <c r="I496" s="40">
        <v>200</v>
      </c>
      <c r="J496" s="87"/>
      <c r="K496" s="12">
        <f>K497</f>
        <v>10235851.359999999</v>
      </c>
      <c r="L496" s="12">
        <f t="shared" ref="L496:O496" si="248">L497</f>
        <v>0</v>
      </c>
      <c r="M496" s="12">
        <f t="shared" si="248"/>
        <v>785331.1</v>
      </c>
      <c r="N496" s="75">
        <f t="shared" si="223"/>
        <v>7.6723574071126412</v>
      </c>
      <c r="O496" s="12">
        <f t="shared" si="248"/>
        <v>785331.1</v>
      </c>
      <c r="P496" s="75">
        <f t="shared" si="217"/>
        <v>7.6723574071126412</v>
      </c>
      <c r="Q496" s="10"/>
      <c r="R496" s="49"/>
      <c r="S496" s="2"/>
      <c r="T496" s="2"/>
      <c r="U496" s="2"/>
      <c r="V496" s="2"/>
      <c r="W496" s="2"/>
      <c r="X496" s="2"/>
    </row>
    <row r="497" spans="1:24" ht="56.25" x14ac:dyDescent="0.2">
      <c r="A497" s="85" t="s">
        <v>2</v>
      </c>
      <c r="B497" s="73">
        <v>503</v>
      </c>
      <c r="C497" s="86">
        <v>8</v>
      </c>
      <c r="D497" s="86">
        <v>4</v>
      </c>
      <c r="E497" s="107" t="s">
        <v>1</v>
      </c>
      <c r="F497" s="104" t="s">
        <v>53</v>
      </c>
      <c r="G497" s="105" t="s">
        <v>1</v>
      </c>
      <c r="H497" s="108">
        <v>11180</v>
      </c>
      <c r="I497" s="40">
        <v>240</v>
      </c>
      <c r="J497" s="87"/>
      <c r="K497" s="41">
        <v>10235851.359999999</v>
      </c>
      <c r="L497" s="84"/>
      <c r="M497" s="41">
        <v>785331.1</v>
      </c>
      <c r="N497" s="75">
        <f t="shared" si="223"/>
        <v>7.6723574071126412</v>
      </c>
      <c r="O497" s="41">
        <f>M497</f>
        <v>785331.1</v>
      </c>
      <c r="P497" s="75">
        <f t="shared" si="217"/>
        <v>7.6723574071126412</v>
      </c>
      <c r="Q497" s="10"/>
      <c r="R497" s="49"/>
      <c r="S497" s="2"/>
      <c r="T497" s="2"/>
      <c r="U497" s="2"/>
      <c r="V497" s="2"/>
      <c r="W497" s="2"/>
      <c r="X497" s="2"/>
    </row>
    <row r="498" spans="1:24" ht="18.75" x14ac:dyDescent="0.2">
      <c r="A498" s="90" t="s">
        <v>105</v>
      </c>
      <c r="B498" s="73">
        <v>503</v>
      </c>
      <c r="C498" s="86">
        <v>8</v>
      </c>
      <c r="D498" s="86">
        <v>4</v>
      </c>
      <c r="E498" s="107" t="s">
        <v>1</v>
      </c>
      <c r="F498" s="104" t="s">
        <v>53</v>
      </c>
      <c r="G498" s="105" t="s">
        <v>1</v>
      </c>
      <c r="H498" s="108">
        <v>11180</v>
      </c>
      <c r="I498" s="40">
        <v>800</v>
      </c>
      <c r="J498" s="87"/>
      <c r="K498" s="41">
        <f>K499</f>
        <v>65000</v>
      </c>
      <c r="L498" s="41">
        <f t="shared" ref="L498:O498" si="249">L499</f>
        <v>0</v>
      </c>
      <c r="M498" s="41">
        <f t="shared" si="249"/>
        <v>10149</v>
      </c>
      <c r="N498" s="75">
        <f t="shared" si="223"/>
        <v>15.613846153846152</v>
      </c>
      <c r="O498" s="41">
        <f t="shared" si="249"/>
        <v>10149</v>
      </c>
      <c r="P498" s="75">
        <f t="shared" si="217"/>
        <v>15.613846153846152</v>
      </c>
      <c r="Q498" s="10"/>
      <c r="R498" s="49"/>
      <c r="S498" s="2"/>
      <c r="T498" s="2"/>
      <c r="U498" s="2"/>
      <c r="V498" s="2"/>
      <c r="W498" s="2"/>
      <c r="X498" s="2"/>
    </row>
    <row r="499" spans="1:24" ht="18.75" x14ac:dyDescent="0.2">
      <c r="A499" s="90" t="s">
        <v>190</v>
      </c>
      <c r="B499" s="73">
        <v>503</v>
      </c>
      <c r="C499" s="86">
        <v>8</v>
      </c>
      <c r="D499" s="86">
        <v>4</v>
      </c>
      <c r="E499" s="107" t="s">
        <v>1</v>
      </c>
      <c r="F499" s="104" t="s">
        <v>53</v>
      </c>
      <c r="G499" s="105" t="s">
        <v>1</v>
      </c>
      <c r="H499" s="108">
        <v>11180</v>
      </c>
      <c r="I499" s="40">
        <v>850</v>
      </c>
      <c r="J499" s="87"/>
      <c r="K499" s="41">
        <v>65000</v>
      </c>
      <c r="L499" s="84"/>
      <c r="M499" s="41">
        <v>10149</v>
      </c>
      <c r="N499" s="75">
        <f t="shared" si="223"/>
        <v>15.613846153846152</v>
      </c>
      <c r="O499" s="41">
        <f>M499</f>
        <v>10149</v>
      </c>
      <c r="P499" s="75">
        <f t="shared" ref="P499:P554" si="250">O499/K499*100</f>
        <v>15.613846153846152</v>
      </c>
      <c r="Q499" s="10"/>
      <c r="R499" s="49"/>
      <c r="S499" s="2"/>
      <c r="T499" s="2"/>
      <c r="U499" s="2"/>
      <c r="V499" s="2"/>
      <c r="W499" s="2"/>
      <c r="X499" s="2"/>
    </row>
    <row r="500" spans="1:24" ht="112.5" x14ac:dyDescent="0.2">
      <c r="A500" s="90" t="s">
        <v>241</v>
      </c>
      <c r="B500" s="73">
        <v>503</v>
      </c>
      <c r="C500" s="86">
        <v>8</v>
      </c>
      <c r="D500" s="86">
        <v>4</v>
      </c>
      <c r="E500" s="107" t="s">
        <v>1</v>
      </c>
      <c r="F500" s="104" t="s">
        <v>53</v>
      </c>
      <c r="G500" s="105" t="s">
        <v>1</v>
      </c>
      <c r="H500" s="108">
        <v>11190</v>
      </c>
      <c r="I500" s="40"/>
      <c r="J500" s="87"/>
      <c r="K500" s="41">
        <f>K501+K503</f>
        <v>19800</v>
      </c>
      <c r="L500" s="41">
        <f t="shared" ref="L500:O500" si="251">L501+L503</f>
        <v>0</v>
      </c>
      <c r="M500" s="41">
        <f t="shared" si="251"/>
        <v>0</v>
      </c>
      <c r="N500" s="75">
        <f t="shared" si="223"/>
        <v>0</v>
      </c>
      <c r="O500" s="41">
        <f t="shared" si="251"/>
        <v>0</v>
      </c>
      <c r="P500" s="75">
        <f t="shared" si="250"/>
        <v>0</v>
      </c>
      <c r="Q500" s="10"/>
      <c r="R500" s="49"/>
      <c r="S500" s="2"/>
      <c r="T500" s="2"/>
      <c r="U500" s="2"/>
      <c r="V500" s="2"/>
      <c r="W500" s="2"/>
      <c r="X500" s="2"/>
    </row>
    <row r="501" spans="1:24" ht="37.5" x14ac:dyDescent="0.2">
      <c r="A501" s="90" t="s">
        <v>309</v>
      </c>
      <c r="B501" s="73">
        <v>503</v>
      </c>
      <c r="C501" s="86">
        <v>8</v>
      </c>
      <c r="D501" s="86">
        <v>4</v>
      </c>
      <c r="E501" s="107" t="s">
        <v>1</v>
      </c>
      <c r="F501" s="104" t="s">
        <v>53</v>
      </c>
      <c r="G501" s="105" t="s">
        <v>1</v>
      </c>
      <c r="H501" s="108">
        <v>11190</v>
      </c>
      <c r="I501" s="40">
        <v>200</v>
      </c>
      <c r="J501" s="87"/>
      <c r="K501" s="41">
        <f>K502</f>
        <v>15000</v>
      </c>
      <c r="L501" s="41">
        <f t="shared" ref="L501:O501" si="252">L502</f>
        <v>0</v>
      </c>
      <c r="M501" s="41">
        <f t="shared" si="252"/>
        <v>0</v>
      </c>
      <c r="N501" s="75">
        <f t="shared" si="223"/>
        <v>0</v>
      </c>
      <c r="O501" s="41">
        <f t="shared" si="252"/>
        <v>0</v>
      </c>
      <c r="P501" s="75">
        <f t="shared" si="250"/>
        <v>0</v>
      </c>
      <c r="Q501" s="10"/>
      <c r="R501" s="9"/>
      <c r="S501" s="2"/>
      <c r="T501" s="2"/>
      <c r="U501" s="2"/>
      <c r="V501" s="2"/>
      <c r="W501" s="2"/>
      <c r="X501" s="2"/>
    </row>
    <row r="502" spans="1:24" ht="56.25" x14ac:dyDescent="0.2">
      <c r="A502" s="85" t="s">
        <v>2</v>
      </c>
      <c r="B502" s="73">
        <v>503</v>
      </c>
      <c r="C502" s="86">
        <v>8</v>
      </c>
      <c r="D502" s="86">
        <v>4</v>
      </c>
      <c r="E502" s="107" t="s">
        <v>1</v>
      </c>
      <c r="F502" s="104" t="s">
        <v>53</v>
      </c>
      <c r="G502" s="105" t="s">
        <v>1</v>
      </c>
      <c r="H502" s="108">
        <v>11190</v>
      </c>
      <c r="I502" s="40">
        <v>240</v>
      </c>
      <c r="J502" s="87"/>
      <c r="K502" s="41">
        <v>15000</v>
      </c>
      <c r="L502" s="84"/>
      <c r="M502" s="41">
        <v>0</v>
      </c>
      <c r="N502" s="75">
        <f t="shared" si="223"/>
        <v>0</v>
      </c>
      <c r="O502" s="41">
        <f>M502</f>
        <v>0</v>
      </c>
      <c r="P502" s="75">
        <f t="shared" si="250"/>
        <v>0</v>
      </c>
      <c r="Q502" s="10"/>
      <c r="R502" s="78"/>
      <c r="S502" s="2"/>
      <c r="T502" s="2"/>
      <c r="U502" s="2"/>
      <c r="V502" s="2"/>
      <c r="W502" s="2"/>
      <c r="X502" s="2"/>
    </row>
    <row r="503" spans="1:24" ht="37.5" x14ac:dyDescent="0.2">
      <c r="A503" s="90" t="s">
        <v>107</v>
      </c>
      <c r="B503" s="73">
        <v>503</v>
      </c>
      <c r="C503" s="86">
        <v>8</v>
      </c>
      <c r="D503" s="86">
        <v>4</v>
      </c>
      <c r="E503" s="107" t="s">
        <v>1</v>
      </c>
      <c r="F503" s="104" t="s">
        <v>53</v>
      </c>
      <c r="G503" s="105" t="s">
        <v>1</v>
      </c>
      <c r="H503" s="108">
        <v>11190</v>
      </c>
      <c r="I503" s="40">
        <v>300</v>
      </c>
      <c r="J503" s="87"/>
      <c r="K503" s="41">
        <f>K504</f>
        <v>4800</v>
      </c>
      <c r="L503" s="41">
        <f t="shared" ref="L503:O503" si="253">L504</f>
        <v>0</v>
      </c>
      <c r="M503" s="41">
        <f t="shared" si="253"/>
        <v>0</v>
      </c>
      <c r="N503" s="75">
        <f t="shared" si="223"/>
        <v>0</v>
      </c>
      <c r="O503" s="41">
        <f t="shared" si="253"/>
        <v>0</v>
      </c>
      <c r="P503" s="75">
        <f t="shared" si="250"/>
        <v>0</v>
      </c>
      <c r="Q503" s="10"/>
      <c r="R503" s="141"/>
      <c r="S503" s="2"/>
      <c r="T503" s="2"/>
      <c r="U503" s="2"/>
      <c r="V503" s="2"/>
      <c r="W503" s="2"/>
      <c r="X503" s="2"/>
    </row>
    <row r="504" spans="1:24" ht="18.75" x14ac:dyDescent="0.2">
      <c r="A504" s="90" t="s">
        <v>373</v>
      </c>
      <c r="B504" s="73">
        <v>503</v>
      </c>
      <c r="C504" s="86">
        <v>8</v>
      </c>
      <c r="D504" s="86">
        <v>4</v>
      </c>
      <c r="E504" s="107" t="s">
        <v>1</v>
      </c>
      <c r="F504" s="104" t="s">
        <v>53</v>
      </c>
      <c r="G504" s="105" t="s">
        <v>1</v>
      </c>
      <c r="H504" s="108">
        <v>11190</v>
      </c>
      <c r="I504" s="40">
        <v>360</v>
      </c>
      <c r="J504" s="87"/>
      <c r="K504" s="41">
        <v>4800</v>
      </c>
      <c r="L504" s="141"/>
      <c r="M504" s="41">
        <v>0</v>
      </c>
      <c r="N504" s="75">
        <f t="shared" si="223"/>
        <v>0</v>
      </c>
      <c r="O504" s="41">
        <f>M504</f>
        <v>0</v>
      </c>
      <c r="P504" s="75">
        <f t="shared" si="250"/>
        <v>0</v>
      </c>
      <c r="Q504" s="10"/>
      <c r="R504" s="141"/>
      <c r="S504" s="2"/>
      <c r="T504" s="2"/>
      <c r="U504" s="2"/>
      <c r="V504" s="2"/>
      <c r="W504" s="2"/>
      <c r="X504" s="2"/>
    </row>
    <row r="505" spans="1:24" ht="75" x14ac:dyDescent="0.2">
      <c r="A505" s="90" t="s">
        <v>214</v>
      </c>
      <c r="B505" s="73">
        <v>503</v>
      </c>
      <c r="C505" s="86">
        <v>8</v>
      </c>
      <c r="D505" s="86">
        <v>4</v>
      </c>
      <c r="E505" s="107" t="s">
        <v>1</v>
      </c>
      <c r="F505" s="104" t="s">
        <v>53</v>
      </c>
      <c r="G505" s="105" t="s">
        <v>1</v>
      </c>
      <c r="H505" s="108">
        <v>11200</v>
      </c>
      <c r="I505" s="40"/>
      <c r="J505" s="87"/>
      <c r="K505" s="41">
        <f>K506</f>
        <v>30000</v>
      </c>
      <c r="L505" s="41">
        <f t="shared" ref="L505:O506" si="254">L506</f>
        <v>0</v>
      </c>
      <c r="M505" s="41">
        <f t="shared" si="254"/>
        <v>15000</v>
      </c>
      <c r="N505" s="75">
        <f t="shared" si="223"/>
        <v>50</v>
      </c>
      <c r="O505" s="41">
        <f t="shared" si="254"/>
        <v>15000</v>
      </c>
      <c r="P505" s="75">
        <f t="shared" si="250"/>
        <v>50</v>
      </c>
      <c r="Q505" s="10"/>
      <c r="R505" s="78"/>
      <c r="S505" s="2"/>
      <c r="T505" s="2"/>
      <c r="U505" s="2"/>
      <c r="V505" s="2"/>
      <c r="W505" s="2"/>
      <c r="X505" s="2"/>
    </row>
    <row r="506" spans="1:24" ht="37.5" x14ac:dyDescent="0.2">
      <c r="A506" s="90" t="s">
        <v>309</v>
      </c>
      <c r="B506" s="73">
        <v>503</v>
      </c>
      <c r="C506" s="86">
        <v>8</v>
      </c>
      <c r="D506" s="86">
        <v>4</v>
      </c>
      <c r="E506" s="107" t="s">
        <v>1</v>
      </c>
      <c r="F506" s="104" t="s">
        <v>53</v>
      </c>
      <c r="G506" s="105" t="s">
        <v>1</v>
      </c>
      <c r="H506" s="108">
        <v>11200</v>
      </c>
      <c r="I506" s="40">
        <v>200</v>
      </c>
      <c r="J506" s="87"/>
      <c r="K506" s="41">
        <f>K507</f>
        <v>30000</v>
      </c>
      <c r="L506" s="41">
        <f t="shared" si="254"/>
        <v>0</v>
      </c>
      <c r="M506" s="41">
        <f t="shared" si="254"/>
        <v>15000</v>
      </c>
      <c r="N506" s="75">
        <f t="shared" si="223"/>
        <v>50</v>
      </c>
      <c r="O506" s="41">
        <f t="shared" si="254"/>
        <v>15000</v>
      </c>
      <c r="P506" s="75">
        <f t="shared" si="250"/>
        <v>50</v>
      </c>
      <c r="Q506" s="10"/>
      <c r="R506" s="9"/>
      <c r="S506" s="2"/>
      <c r="T506" s="2"/>
      <c r="U506" s="2"/>
      <c r="V506" s="2"/>
      <c r="W506" s="2"/>
      <c r="X506" s="2"/>
    </row>
    <row r="507" spans="1:24" ht="56.25" x14ac:dyDescent="0.2">
      <c r="A507" s="85" t="s">
        <v>2</v>
      </c>
      <c r="B507" s="73">
        <v>503</v>
      </c>
      <c r="C507" s="86">
        <v>8</v>
      </c>
      <c r="D507" s="86">
        <v>4</v>
      </c>
      <c r="E507" s="107" t="s">
        <v>1</v>
      </c>
      <c r="F507" s="104" t="s">
        <v>53</v>
      </c>
      <c r="G507" s="105" t="s">
        <v>1</v>
      </c>
      <c r="H507" s="108">
        <v>11200</v>
      </c>
      <c r="I507" s="40">
        <v>240</v>
      </c>
      <c r="J507" s="87"/>
      <c r="K507" s="41">
        <v>30000</v>
      </c>
      <c r="L507" s="84"/>
      <c r="M507" s="41">
        <v>15000</v>
      </c>
      <c r="N507" s="75">
        <f t="shared" si="223"/>
        <v>50</v>
      </c>
      <c r="O507" s="41">
        <f>M507</f>
        <v>15000</v>
      </c>
      <c r="P507" s="75">
        <f t="shared" si="250"/>
        <v>50</v>
      </c>
      <c r="Q507" s="10"/>
      <c r="R507" s="9"/>
      <c r="S507" s="2"/>
      <c r="T507" s="2"/>
      <c r="U507" s="2"/>
      <c r="V507" s="2"/>
      <c r="W507" s="2"/>
      <c r="X507" s="2"/>
    </row>
    <row r="508" spans="1:24" ht="18.75" x14ac:dyDescent="0.2">
      <c r="A508" s="90" t="s">
        <v>195</v>
      </c>
      <c r="B508" s="73">
        <v>503</v>
      </c>
      <c r="C508" s="86">
        <v>8</v>
      </c>
      <c r="D508" s="86">
        <v>4</v>
      </c>
      <c r="E508" s="107" t="s">
        <v>1</v>
      </c>
      <c r="F508" s="104" t="s">
        <v>53</v>
      </c>
      <c r="G508" s="105" t="s">
        <v>1</v>
      </c>
      <c r="H508" s="108">
        <v>19990</v>
      </c>
      <c r="I508" s="40"/>
      <c r="J508" s="87"/>
      <c r="K508" s="41">
        <f>K509</f>
        <v>300000</v>
      </c>
      <c r="L508" s="41">
        <f t="shared" ref="L508:L509" si="255">L509</f>
        <v>0</v>
      </c>
      <c r="M508" s="41">
        <f t="shared" ref="M508:O509" si="256">M509</f>
        <v>0</v>
      </c>
      <c r="N508" s="75">
        <f t="shared" ref="N508:N560" si="257">M508/K508*100</f>
        <v>0</v>
      </c>
      <c r="O508" s="41">
        <f t="shared" si="256"/>
        <v>0</v>
      </c>
      <c r="P508" s="75">
        <f t="shared" si="250"/>
        <v>0</v>
      </c>
      <c r="Q508" s="10"/>
      <c r="R508" s="83"/>
      <c r="S508" s="2"/>
      <c r="T508" s="2"/>
      <c r="U508" s="2"/>
      <c r="V508" s="2"/>
      <c r="W508" s="2"/>
      <c r="X508" s="2"/>
    </row>
    <row r="509" spans="1:24" ht="37.5" x14ac:dyDescent="0.2">
      <c r="A509" s="90" t="s">
        <v>309</v>
      </c>
      <c r="B509" s="73">
        <v>503</v>
      </c>
      <c r="C509" s="86">
        <v>8</v>
      </c>
      <c r="D509" s="86">
        <v>4</v>
      </c>
      <c r="E509" s="107" t="s">
        <v>1</v>
      </c>
      <c r="F509" s="104" t="s">
        <v>53</v>
      </c>
      <c r="G509" s="105" t="s">
        <v>1</v>
      </c>
      <c r="H509" s="108">
        <v>19990</v>
      </c>
      <c r="I509" s="40">
        <v>200</v>
      </c>
      <c r="J509" s="87"/>
      <c r="K509" s="41">
        <f>K510</f>
        <v>300000</v>
      </c>
      <c r="L509" s="41">
        <f t="shared" si="255"/>
        <v>0</v>
      </c>
      <c r="M509" s="41">
        <f t="shared" si="256"/>
        <v>0</v>
      </c>
      <c r="N509" s="75">
        <f t="shared" si="257"/>
        <v>0</v>
      </c>
      <c r="O509" s="41">
        <f t="shared" si="256"/>
        <v>0</v>
      </c>
      <c r="P509" s="75">
        <f t="shared" si="250"/>
        <v>0</v>
      </c>
      <c r="Q509" s="10"/>
      <c r="R509" s="83"/>
      <c r="S509" s="2"/>
      <c r="T509" s="2"/>
      <c r="U509" s="2"/>
      <c r="V509" s="2"/>
      <c r="W509" s="2"/>
      <c r="X509" s="2"/>
    </row>
    <row r="510" spans="1:24" ht="56.25" x14ac:dyDescent="0.2">
      <c r="A510" s="85" t="s">
        <v>2</v>
      </c>
      <c r="B510" s="73">
        <v>503</v>
      </c>
      <c r="C510" s="86">
        <v>8</v>
      </c>
      <c r="D510" s="86">
        <v>4</v>
      </c>
      <c r="E510" s="107" t="s">
        <v>1</v>
      </c>
      <c r="F510" s="104" t="s">
        <v>53</v>
      </c>
      <c r="G510" s="105" t="s">
        <v>1</v>
      </c>
      <c r="H510" s="108">
        <v>19990</v>
      </c>
      <c r="I510" s="40">
        <v>240</v>
      </c>
      <c r="J510" s="87"/>
      <c r="K510" s="41">
        <v>300000</v>
      </c>
      <c r="L510" s="84"/>
      <c r="M510" s="41">
        <v>0</v>
      </c>
      <c r="N510" s="75">
        <f t="shared" si="257"/>
        <v>0</v>
      </c>
      <c r="O510" s="41">
        <f>M510</f>
        <v>0</v>
      </c>
      <c r="P510" s="75">
        <f t="shared" si="250"/>
        <v>0</v>
      </c>
      <c r="Q510" s="10"/>
      <c r="R510" s="83"/>
      <c r="S510" s="2"/>
      <c r="T510" s="2"/>
      <c r="U510" s="2"/>
      <c r="V510" s="2"/>
      <c r="W510" s="2"/>
      <c r="X510" s="2"/>
    </row>
    <row r="511" spans="1:24" ht="131.25" x14ac:dyDescent="0.2">
      <c r="A511" s="90" t="s">
        <v>198</v>
      </c>
      <c r="B511" s="73">
        <v>503</v>
      </c>
      <c r="C511" s="86">
        <v>8</v>
      </c>
      <c r="D511" s="86">
        <v>4</v>
      </c>
      <c r="E511" s="107" t="s">
        <v>1</v>
      </c>
      <c r="F511" s="104" t="s">
        <v>53</v>
      </c>
      <c r="G511" s="105" t="s">
        <v>1</v>
      </c>
      <c r="H511" s="108">
        <v>71700</v>
      </c>
      <c r="I511" s="40"/>
      <c r="J511" s="87"/>
      <c r="K511" s="41">
        <f>K512</f>
        <v>9209806</v>
      </c>
      <c r="L511" s="41">
        <f t="shared" ref="L511:O512" si="258">L512</f>
        <v>0</v>
      </c>
      <c r="M511" s="41">
        <f t="shared" si="258"/>
        <v>2035000</v>
      </c>
      <c r="N511" s="75">
        <f t="shared" si="257"/>
        <v>22.096013748823808</v>
      </c>
      <c r="O511" s="41">
        <f t="shared" si="258"/>
        <v>2035000</v>
      </c>
      <c r="P511" s="75">
        <f t="shared" si="250"/>
        <v>22.096013748823808</v>
      </c>
      <c r="Q511" s="10"/>
      <c r="R511" s="83"/>
      <c r="S511" s="2"/>
      <c r="T511" s="2"/>
      <c r="U511" s="2"/>
      <c r="V511" s="2"/>
      <c r="W511" s="2"/>
      <c r="X511" s="2"/>
    </row>
    <row r="512" spans="1:24" ht="93.75" x14ac:dyDescent="0.2">
      <c r="A512" s="90" t="s">
        <v>188</v>
      </c>
      <c r="B512" s="73">
        <v>503</v>
      </c>
      <c r="C512" s="86">
        <v>8</v>
      </c>
      <c r="D512" s="86">
        <v>4</v>
      </c>
      <c r="E512" s="107" t="s">
        <v>1</v>
      </c>
      <c r="F512" s="104" t="s">
        <v>53</v>
      </c>
      <c r="G512" s="105" t="s">
        <v>1</v>
      </c>
      <c r="H512" s="108">
        <v>71700</v>
      </c>
      <c r="I512" s="40">
        <v>100</v>
      </c>
      <c r="J512" s="87"/>
      <c r="K512" s="41">
        <f>K513</f>
        <v>9209806</v>
      </c>
      <c r="L512" s="41">
        <f t="shared" si="258"/>
        <v>0</v>
      </c>
      <c r="M512" s="41">
        <f t="shared" si="258"/>
        <v>2035000</v>
      </c>
      <c r="N512" s="75">
        <f t="shared" si="257"/>
        <v>22.096013748823808</v>
      </c>
      <c r="O512" s="41">
        <f t="shared" si="258"/>
        <v>2035000</v>
      </c>
      <c r="P512" s="75">
        <f t="shared" si="250"/>
        <v>22.096013748823808</v>
      </c>
      <c r="Q512" s="10"/>
      <c r="R512" s="83"/>
      <c r="S512" s="2"/>
      <c r="T512" s="2"/>
      <c r="U512" s="2"/>
      <c r="V512" s="2"/>
      <c r="W512" s="2"/>
      <c r="X512" s="2"/>
    </row>
    <row r="513" spans="1:24" ht="37.5" x14ac:dyDescent="0.2">
      <c r="A513" s="90" t="s">
        <v>17</v>
      </c>
      <c r="B513" s="73">
        <v>503</v>
      </c>
      <c r="C513" s="86">
        <v>8</v>
      </c>
      <c r="D513" s="86">
        <v>4</v>
      </c>
      <c r="E513" s="107" t="s">
        <v>1</v>
      </c>
      <c r="F513" s="104" t="s">
        <v>53</v>
      </c>
      <c r="G513" s="105" t="s">
        <v>1</v>
      </c>
      <c r="H513" s="108">
        <v>71700</v>
      </c>
      <c r="I513" s="40">
        <v>110</v>
      </c>
      <c r="J513" s="87"/>
      <c r="K513" s="41">
        <v>9209806</v>
      </c>
      <c r="L513" s="84"/>
      <c r="M513" s="41">
        <v>2035000</v>
      </c>
      <c r="N513" s="75">
        <f t="shared" si="257"/>
        <v>22.096013748823808</v>
      </c>
      <c r="O513" s="41">
        <f>M513</f>
        <v>2035000</v>
      </c>
      <c r="P513" s="75">
        <f t="shared" si="250"/>
        <v>22.096013748823808</v>
      </c>
      <c r="Q513" s="10"/>
      <c r="R513" s="83"/>
      <c r="S513" s="2"/>
      <c r="T513" s="2"/>
      <c r="U513" s="2"/>
      <c r="V513" s="2"/>
      <c r="W513" s="2"/>
      <c r="X513" s="2"/>
    </row>
    <row r="514" spans="1:24" ht="131.25" x14ac:dyDescent="0.2">
      <c r="A514" s="90" t="s">
        <v>198</v>
      </c>
      <c r="B514" s="73">
        <v>503</v>
      </c>
      <c r="C514" s="86">
        <v>8</v>
      </c>
      <c r="D514" s="86">
        <v>4</v>
      </c>
      <c r="E514" s="107" t="s">
        <v>1</v>
      </c>
      <c r="F514" s="104" t="s">
        <v>53</v>
      </c>
      <c r="G514" s="105" t="s">
        <v>1</v>
      </c>
      <c r="H514" s="16" t="s">
        <v>199</v>
      </c>
      <c r="I514" s="40"/>
      <c r="J514" s="87"/>
      <c r="K514" s="41">
        <f>K515</f>
        <v>93028</v>
      </c>
      <c r="L514" s="41">
        <f t="shared" ref="L514:O515" si="259">L515</f>
        <v>0</v>
      </c>
      <c r="M514" s="41">
        <f t="shared" si="259"/>
        <v>20556</v>
      </c>
      <c r="N514" s="75">
        <f t="shared" si="257"/>
        <v>22.096573074773186</v>
      </c>
      <c r="O514" s="41">
        <f t="shared" si="259"/>
        <v>20556</v>
      </c>
      <c r="P514" s="75">
        <f t="shared" si="250"/>
        <v>22.096573074773186</v>
      </c>
      <c r="Q514" s="10"/>
      <c r="R514" s="9"/>
      <c r="S514" s="2"/>
      <c r="T514" s="2"/>
      <c r="U514" s="2"/>
      <c r="V514" s="2"/>
      <c r="W514" s="2"/>
      <c r="X514" s="2"/>
    </row>
    <row r="515" spans="1:24" ht="93.75" x14ac:dyDescent="0.2">
      <c r="A515" s="90" t="s">
        <v>188</v>
      </c>
      <c r="B515" s="73">
        <v>503</v>
      </c>
      <c r="C515" s="86">
        <v>8</v>
      </c>
      <c r="D515" s="86">
        <v>4</v>
      </c>
      <c r="E515" s="107" t="s">
        <v>1</v>
      </c>
      <c r="F515" s="104" t="s">
        <v>53</v>
      </c>
      <c r="G515" s="105" t="s">
        <v>1</v>
      </c>
      <c r="H515" s="16" t="s">
        <v>199</v>
      </c>
      <c r="I515" s="40">
        <v>100</v>
      </c>
      <c r="J515" s="87"/>
      <c r="K515" s="41">
        <f>K516</f>
        <v>93028</v>
      </c>
      <c r="L515" s="41">
        <f t="shared" si="259"/>
        <v>0</v>
      </c>
      <c r="M515" s="41">
        <f t="shared" si="259"/>
        <v>20556</v>
      </c>
      <c r="N515" s="75">
        <f t="shared" si="257"/>
        <v>22.096573074773186</v>
      </c>
      <c r="O515" s="41">
        <f t="shared" si="259"/>
        <v>20556</v>
      </c>
      <c r="P515" s="75">
        <f t="shared" si="250"/>
        <v>22.096573074773186</v>
      </c>
      <c r="Q515" s="10"/>
      <c r="R515" s="9"/>
      <c r="S515" s="2"/>
      <c r="T515" s="2"/>
      <c r="U515" s="2"/>
      <c r="V515" s="2"/>
      <c r="W515" s="2"/>
      <c r="X515" s="2"/>
    </row>
    <row r="516" spans="1:24" ht="37.5" x14ac:dyDescent="0.2">
      <c r="A516" s="90" t="s">
        <v>17</v>
      </c>
      <c r="B516" s="73">
        <v>503</v>
      </c>
      <c r="C516" s="86">
        <v>8</v>
      </c>
      <c r="D516" s="86">
        <v>4</v>
      </c>
      <c r="E516" s="107" t="s">
        <v>1</v>
      </c>
      <c r="F516" s="104" t="s">
        <v>53</v>
      </c>
      <c r="G516" s="105" t="s">
        <v>1</v>
      </c>
      <c r="H516" s="16" t="s">
        <v>199</v>
      </c>
      <c r="I516" s="40">
        <v>110</v>
      </c>
      <c r="J516" s="87"/>
      <c r="K516" s="41">
        <v>93028</v>
      </c>
      <c r="L516" s="84"/>
      <c r="M516" s="41">
        <v>20556</v>
      </c>
      <c r="N516" s="75">
        <f t="shared" si="257"/>
        <v>22.096573074773186</v>
      </c>
      <c r="O516" s="41">
        <f>M516</f>
        <v>20556</v>
      </c>
      <c r="P516" s="75">
        <f t="shared" si="250"/>
        <v>22.096573074773186</v>
      </c>
      <c r="Q516" s="10"/>
      <c r="R516" s="9"/>
      <c r="S516" s="2"/>
      <c r="T516" s="2"/>
      <c r="U516" s="2"/>
      <c r="V516" s="2"/>
      <c r="W516" s="2"/>
      <c r="X516" s="2"/>
    </row>
    <row r="517" spans="1:24" ht="18.75" x14ac:dyDescent="0.2">
      <c r="A517" s="90" t="s">
        <v>242</v>
      </c>
      <c r="B517" s="73">
        <v>503</v>
      </c>
      <c r="C517" s="88">
        <v>8</v>
      </c>
      <c r="D517" s="88">
        <v>4</v>
      </c>
      <c r="E517" s="109" t="s">
        <v>1</v>
      </c>
      <c r="F517" s="110">
        <v>2</v>
      </c>
      <c r="G517" s="111" t="s">
        <v>27</v>
      </c>
      <c r="H517" s="116" t="s">
        <v>114</v>
      </c>
      <c r="I517" s="40"/>
      <c r="J517" s="87"/>
      <c r="K517" s="41">
        <f>K518</f>
        <v>20000</v>
      </c>
      <c r="L517" s="41">
        <f t="shared" ref="L517:O517" si="260">L518</f>
        <v>0</v>
      </c>
      <c r="M517" s="41">
        <f t="shared" si="260"/>
        <v>0</v>
      </c>
      <c r="N517" s="75">
        <f t="shared" si="257"/>
        <v>0</v>
      </c>
      <c r="O517" s="41">
        <f t="shared" si="260"/>
        <v>0</v>
      </c>
      <c r="P517" s="75">
        <f t="shared" si="250"/>
        <v>0</v>
      </c>
      <c r="Q517" s="10"/>
      <c r="R517" s="9"/>
      <c r="S517" s="2"/>
      <c r="T517" s="2"/>
      <c r="U517" s="2"/>
      <c r="V517" s="2"/>
      <c r="W517" s="2"/>
      <c r="X517" s="2"/>
    </row>
    <row r="518" spans="1:24" ht="18.75" x14ac:dyDescent="0.2">
      <c r="A518" s="90" t="s">
        <v>195</v>
      </c>
      <c r="B518" s="73">
        <v>503</v>
      </c>
      <c r="C518" s="88">
        <v>8</v>
      </c>
      <c r="D518" s="88">
        <v>4</v>
      </c>
      <c r="E518" s="109" t="s">
        <v>1</v>
      </c>
      <c r="F518" s="110">
        <v>2</v>
      </c>
      <c r="G518" s="111" t="s">
        <v>27</v>
      </c>
      <c r="H518" s="116" t="s">
        <v>118</v>
      </c>
      <c r="I518" s="40"/>
      <c r="J518" s="87"/>
      <c r="K518" s="41">
        <f>K519</f>
        <v>20000</v>
      </c>
      <c r="L518" s="41">
        <f t="shared" ref="L518:O519" si="261">L519</f>
        <v>0</v>
      </c>
      <c r="M518" s="41">
        <f t="shared" si="261"/>
        <v>0</v>
      </c>
      <c r="N518" s="75">
        <f t="shared" si="257"/>
        <v>0</v>
      </c>
      <c r="O518" s="41">
        <f t="shared" si="261"/>
        <v>0</v>
      </c>
      <c r="P518" s="75">
        <f t="shared" si="250"/>
        <v>0</v>
      </c>
      <c r="Q518" s="10"/>
      <c r="R518" s="102"/>
      <c r="S518" s="2"/>
      <c r="T518" s="2"/>
      <c r="U518" s="2"/>
      <c r="V518" s="2"/>
      <c r="W518" s="2"/>
      <c r="X518" s="2"/>
    </row>
    <row r="519" spans="1:24" ht="37.5" x14ac:dyDescent="0.2">
      <c r="A519" s="90" t="s">
        <v>309</v>
      </c>
      <c r="B519" s="73">
        <v>503</v>
      </c>
      <c r="C519" s="88">
        <v>8</v>
      </c>
      <c r="D519" s="88">
        <v>4</v>
      </c>
      <c r="E519" s="109" t="s">
        <v>1</v>
      </c>
      <c r="F519" s="110">
        <v>2</v>
      </c>
      <c r="G519" s="111" t="s">
        <v>27</v>
      </c>
      <c r="H519" s="116" t="s">
        <v>118</v>
      </c>
      <c r="I519" s="40">
        <v>200</v>
      </c>
      <c r="J519" s="87"/>
      <c r="K519" s="41">
        <f>K520</f>
        <v>20000</v>
      </c>
      <c r="L519" s="41">
        <f t="shared" si="261"/>
        <v>0</v>
      </c>
      <c r="M519" s="41">
        <f t="shared" si="261"/>
        <v>0</v>
      </c>
      <c r="N519" s="75">
        <f t="shared" si="257"/>
        <v>0</v>
      </c>
      <c r="O519" s="41">
        <f t="shared" si="261"/>
        <v>0</v>
      </c>
      <c r="P519" s="75">
        <f t="shared" si="250"/>
        <v>0</v>
      </c>
      <c r="Q519" s="10"/>
      <c r="R519" s="102"/>
      <c r="S519" s="2"/>
      <c r="T519" s="2"/>
      <c r="U519" s="2"/>
      <c r="V519" s="2"/>
      <c r="W519" s="2"/>
      <c r="X519" s="2"/>
    </row>
    <row r="520" spans="1:24" ht="56.25" x14ac:dyDescent="0.2">
      <c r="A520" s="85" t="s">
        <v>2</v>
      </c>
      <c r="B520" s="73">
        <v>503</v>
      </c>
      <c r="C520" s="88">
        <v>8</v>
      </c>
      <c r="D520" s="88">
        <v>4</v>
      </c>
      <c r="E520" s="109" t="s">
        <v>1</v>
      </c>
      <c r="F520" s="110">
        <v>2</v>
      </c>
      <c r="G520" s="111" t="s">
        <v>27</v>
      </c>
      <c r="H520" s="116" t="s">
        <v>118</v>
      </c>
      <c r="I520" s="40">
        <v>240</v>
      </c>
      <c r="J520" s="87"/>
      <c r="K520" s="41">
        <v>20000</v>
      </c>
      <c r="L520" s="102"/>
      <c r="M520" s="41">
        <v>0</v>
      </c>
      <c r="N520" s="75">
        <f t="shared" si="257"/>
        <v>0</v>
      </c>
      <c r="O520" s="41">
        <f>M520</f>
        <v>0</v>
      </c>
      <c r="P520" s="75">
        <f t="shared" si="250"/>
        <v>0</v>
      </c>
      <c r="Q520" s="10"/>
      <c r="R520" s="102"/>
      <c r="S520" s="2"/>
      <c r="T520" s="2"/>
      <c r="U520" s="2"/>
      <c r="V520" s="2"/>
      <c r="W520" s="2"/>
      <c r="X520" s="2"/>
    </row>
    <row r="521" spans="1:24" ht="18.75" x14ac:dyDescent="0.2">
      <c r="A521" s="90" t="s">
        <v>148</v>
      </c>
      <c r="B521" s="73">
        <v>503</v>
      </c>
      <c r="C521" s="88">
        <v>8</v>
      </c>
      <c r="D521" s="88">
        <v>4</v>
      </c>
      <c r="E521" s="109" t="s">
        <v>1</v>
      </c>
      <c r="F521" s="110">
        <v>2</v>
      </c>
      <c r="G521" s="111" t="s">
        <v>120</v>
      </c>
      <c r="H521" s="116" t="s">
        <v>114</v>
      </c>
      <c r="I521" s="73"/>
      <c r="J521" s="89"/>
      <c r="K521" s="74">
        <f>K522</f>
        <v>2390496.4</v>
      </c>
      <c r="L521" s="74" t="e">
        <f t="shared" ref="L521:O521" si="262">L522</f>
        <v>#REF!</v>
      </c>
      <c r="M521" s="74">
        <f t="shared" si="262"/>
        <v>570699.15</v>
      </c>
      <c r="N521" s="75">
        <f t="shared" si="257"/>
        <v>23.873666992345193</v>
      </c>
      <c r="O521" s="74">
        <f t="shared" si="262"/>
        <v>570699.15</v>
      </c>
      <c r="P521" s="75">
        <f t="shared" si="250"/>
        <v>23.873666992345193</v>
      </c>
      <c r="Q521" s="10"/>
      <c r="R521" s="78"/>
      <c r="S521" s="2"/>
      <c r="T521" s="2"/>
      <c r="U521" s="2"/>
      <c r="V521" s="2"/>
      <c r="W521" s="2"/>
      <c r="X521" s="2"/>
    </row>
    <row r="522" spans="1:24" ht="56.25" x14ac:dyDescent="0.2">
      <c r="A522" s="90" t="s">
        <v>19</v>
      </c>
      <c r="B522" s="73">
        <v>503</v>
      </c>
      <c r="C522" s="86">
        <v>8</v>
      </c>
      <c r="D522" s="86">
        <v>4</v>
      </c>
      <c r="E522" s="107" t="s">
        <v>1</v>
      </c>
      <c r="F522" s="104" t="s">
        <v>53</v>
      </c>
      <c r="G522" s="105" t="s">
        <v>120</v>
      </c>
      <c r="H522" s="108">
        <v>19980</v>
      </c>
      <c r="I522" s="40"/>
      <c r="J522" s="87"/>
      <c r="K522" s="12">
        <f>K523</f>
        <v>2390496.4</v>
      </c>
      <c r="L522" s="12" t="e">
        <f>L523+#REF!</f>
        <v>#REF!</v>
      </c>
      <c r="M522" s="12">
        <f>M523</f>
        <v>570699.15</v>
      </c>
      <c r="N522" s="75">
        <f t="shared" si="257"/>
        <v>23.873666992345193</v>
      </c>
      <c r="O522" s="12">
        <f>O523</f>
        <v>570699.15</v>
      </c>
      <c r="P522" s="75">
        <f t="shared" si="250"/>
        <v>23.873666992345193</v>
      </c>
      <c r="Q522" s="10"/>
      <c r="R522" s="78"/>
      <c r="S522" s="2"/>
      <c r="T522" s="2"/>
      <c r="U522" s="2"/>
      <c r="V522" s="2"/>
      <c r="W522" s="2"/>
      <c r="X522" s="2"/>
    </row>
    <row r="523" spans="1:24" ht="93.75" x14ac:dyDescent="0.2">
      <c r="A523" s="90" t="s">
        <v>188</v>
      </c>
      <c r="B523" s="73">
        <v>503</v>
      </c>
      <c r="C523" s="86">
        <v>8</v>
      </c>
      <c r="D523" s="86">
        <v>4</v>
      </c>
      <c r="E523" s="107" t="s">
        <v>1</v>
      </c>
      <c r="F523" s="104" t="s">
        <v>53</v>
      </c>
      <c r="G523" s="105" t="s">
        <v>120</v>
      </c>
      <c r="H523" s="108">
        <v>19980</v>
      </c>
      <c r="I523" s="40">
        <v>100</v>
      </c>
      <c r="J523" s="87"/>
      <c r="K523" s="12">
        <f>K524</f>
        <v>2390496.4</v>
      </c>
      <c r="L523" s="12">
        <f t="shared" ref="L523:O523" si="263">L524</f>
        <v>0</v>
      </c>
      <c r="M523" s="12">
        <f t="shared" si="263"/>
        <v>570699.15</v>
      </c>
      <c r="N523" s="75">
        <f t="shared" si="257"/>
        <v>23.873666992345193</v>
      </c>
      <c r="O523" s="12">
        <f t="shared" si="263"/>
        <v>570699.15</v>
      </c>
      <c r="P523" s="75">
        <f t="shared" si="250"/>
        <v>23.873666992345193</v>
      </c>
      <c r="Q523" s="10"/>
      <c r="R523" s="78"/>
      <c r="S523" s="2"/>
      <c r="T523" s="2"/>
      <c r="U523" s="2"/>
      <c r="V523" s="2"/>
      <c r="W523" s="2"/>
      <c r="X523" s="2"/>
    </row>
    <row r="524" spans="1:24" ht="37.5" x14ac:dyDescent="0.2">
      <c r="A524" s="90" t="s">
        <v>18</v>
      </c>
      <c r="B524" s="73">
        <v>503</v>
      </c>
      <c r="C524" s="86">
        <v>8</v>
      </c>
      <c r="D524" s="86">
        <v>4</v>
      </c>
      <c r="E524" s="107" t="s">
        <v>1</v>
      </c>
      <c r="F524" s="104" t="s">
        <v>53</v>
      </c>
      <c r="G524" s="105" t="s">
        <v>120</v>
      </c>
      <c r="H524" s="108">
        <v>19980</v>
      </c>
      <c r="I524" s="40">
        <v>120</v>
      </c>
      <c r="J524" s="87"/>
      <c r="K524" s="12">
        <v>2390496.4</v>
      </c>
      <c r="L524" s="12"/>
      <c r="M524" s="12">
        <v>570699.15</v>
      </c>
      <c r="N524" s="75">
        <f t="shared" si="257"/>
        <v>23.873666992345193</v>
      </c>
      <c r="O524" s="12">
        <f>M524</f>
        <v>570699.15</v>
      </c>
      <c r="P524" s="75">
        <f t="shared" si="250"/>
        <v>23.873666992345193</v>
      </c>
      <c r="Q524" s="10"/>
      <c r="R524" s="78"/>
      <c r="S524" s="2"/>
      <c r="T524" s="2"/>
      <c r="U524" s="2"/>
      <c r="V524" s="2"/>
      <c r="W524" s="2"/>
      <c r="X524" s="2"/>
    </row>
    <row r="525" spans="1:24" ht="37.5" x14ac:dyDescent="0.2">
      <c r="A525" s="90" t="s">
        <v>223</v>
      </c>
      <c r="B525" s="73">
        <v>503</v>
      </c>
      <c r="C525" s="88">
        <v>8</v>
      </c>
      <c r="D525" s="88">
        <v>4</v>
      </c>
      <c r="E525" s="109" t="s">
        <v>1</v>
      </c>
      <c r="F525" s="110" t="s">
        <v>31</v>
      </c>
      <c r="G525" s="111" t="s">
        <v>203</v>
      </c>
      <c r="H525" s="116" t="s">
        <v>114</v>
      </c>
      <c r="I525" s="73"/>
      <c r="J525" s="89"/>
      <c r="K525" s="35">
        <f>K526</f>
        <v>50000</v>
      </c>
      <c r="L525" s="35">
        <f t="shared" ref="L525:O525" si="264">L526</f>
        <v>0</v>
      </c>
      <c r="M525" s="35">
        <f t="shared" si="264"/>
        <v>0</v>
      </c>
      <c r="N525" s="75">
        <f t="shared" si="257"/>
        <v>0</v>
      </c>
      <c r="O525" s="35">
        <f t="shared" si="264"/>
        <v>0</v>
      </c>
      <c r="P525" s="75">
        <f t="shared" si="250"/>
        <v>0</v>
      </c>
      <c r="Q525" s="10"/>
      <c r="R525" s="68"/>
      <c r="S525" s="2"/>
      <c r="T525" s="2"/>
      <c r="U525" s="2"/>
      <c r="V525" s="2"/>
      <c r="W525" s="2"/>
      <c r="X525" s="2"/>
    </row>
    <row r="526" spans="1:24" ht="37.5" x14ac:dyDescent="0.2">
      <c r="A526" s="90" t="s">
        <v>215</v>
      </c>
      <c r="B526" s="73">
        <v>503</v>
      </c>
      <c r="C526" s="86">
        <v>8</v>
      </c>
      <c r="D526" s="86">
        <v>4</v>
      </c>
      <c r="E526" s="107" t="s">
        <v>1</v>
      </c>
      <c r="F526" s="104" t="s">
        <v>31</v>
      </c>
      <c r="G526" s="105" t="s">
        <v>120</v>
      </c>
      <c r="H526" s="106" t="s">
        <v>114</v>
      </c>
      <c r="I526" s="40"/>
      <c r="J526" s="87"/>
      <c r="K526" s="12">
        <f>K527</f>
        <v>50000</v>
      </c>
      <c r="L526" s="12">
        <f t="shared" ref="L526:O528" si="265">L527</f>
        <v>0</v>
      </c>
      <c r="M526" s="12">
        <f t="shared" si="265"/>
        <v>0</v>
      </c>
      <c r="N526" s="75">
        <f t="shared" si="257"/>
        <v>0</v>
      </c>
      <c r="O526" s="12">
        <f t="shared" si="265"/>
        <v>0</v>
      </c>
      <c r="P526" s="75">
        <f t="shared" si="250"/>
        <v>0</v>
      </c>
      <c r="Q526" s="10"/>
      <c r="R526" s="83"/>
      <c r="S526" s="2"/>
      <c r="T526" s="2"/>
      <c r="U526" s="2"/>
      <c r="V526" s="2"/>
      <c r="W526" s="2"/>
      <c r="X526" s="2"/>
    </row>
    <row r="527" spans="1:24" ht="18.75" x14ac:dyDescent="0.2">
      <c r="A527" s="90" t="s">
        <v>195</v>
      </c>
      <c r="B527" s="73">
        <v>503</v>
      </c>
      <c r="C527" s="86">
        <v>8</v>
      </c>
      <c r="D527" s="86">
        <v>4</v>
      </c>
      <c r="E527" s="107" t="s">
        <v>1</v>
      </c>
      <c r="F527" s="104" t="s">
        <v>31</v>
      </c>
      <c r="G527" s="105" t="s">
        <v>120</v>
      </c>
      <c r="H527" s="106" t="s">
        <v>118</v>
      </c>
      <c r="I527" s="40"/>
      <c r="J527" s="87"/>
      <c r="K527" s="12">
        <f>K528</f>
        <v>50000</v>
      </c>
      <c r="L527" s="12">
        <f t="shared" si="265"/>
        <v>0</v>
      </c>
      <c r="M527" s="12">
        <f t="shared" si="265"/>
        <v>0</v>
      </c>
      <c r="N527" s="75">
        <f t="shared" si="257"/>
        <v>0</v>
      </c>
      <c r="O527" s="12">
        <f t="shared" si="265"/>
        <v>0</v>
      </c>
      <c r="P527" s="75">
        <f t="shared" si="250"/>
        <v>0</v>
      </c>
      <c r="Q527" s="10"/>
      <c r="R527" s="83"/>
      <c r="S527" s="2"/>
      <c r="T527" s="2"/>
      <c r="U527" s="2"/>
      <c r="V527" s="2"/>
      <c r="W527" s="2"/>
      <c r="X527" s="2"/>
    </row>
    <row r="528" spans="1:24" ht="37.5" x14ac:dyDescent="0.2">
      <c r="A528" s="90" t="s">
        <v>309</v>
      </c>
      <c r="B528" s="73">
        <v>503</v>
      </c>
      <c r="C528" s="86">
        <v>8</v>
      </c>
      <c r="D528" s="86">
        <v>4</v>
      </c>
      <c r="E528" s="107" t="s">
        <v>1</v>
      </c>
      <c r="F528" s="104" t="s">
        <v>31</v>
      </c>
      <c r="G528" s="105" t="s">
        <v>120</v>
      </c>
      <c r="H528" s="106" t="s">
        <v>118</v>
      </c>
      <c r="I528" s="40">
        <v>200</v>
      </c>
      <c r="J528" s="87"/>
      <c r="K528" s="12">
        <f>K529</f>
        <v>50000</v>
      </c>
      <c r="L528" s="12">
        <f t="shared" si="265"/>
        <v>0</v>
      </c>
      <c r="M528" s="12">
        <f t="shared" si="265"/>
        <v>0</v>
      </c>
      <c r="N528" s="75">
        <f t="shared" si="257"/>
        <v>0</v>
      </c>
      <c r="O528" s="12">
        <f t="shared" si="265"/>
        <v>0</v>
      </c>
      <c r="P528" s="75">
        <f t="shared" si="250"/>
        <v>0</v>
      </c>
      <c r="Q528" s="10"/>
      <c r="R528" s="83"/>
      <c r="S528" s="2"/>
      <c r="T528" s="2"/>
      <c r="U528" s="2"/>
      <c r="V528" s="2"/>
      <c r="W528" s="2"/>
      <c r="X528" s="2"/>
    </row>
    <row r="529" spans="1:24" ht="56.25" x14ac:dyDescent="0.2">
      <c r="A529" s="85" t="s">
        <v>2</v>
      </c>
      <c r="B529" s="73">
        <v>503</v>
      </c>
      <c r="C529" s="86">
        <v>8</v>
      </c>
      <c r="D529" s="86">
        <v>4</v>
      </c>
      <c r="E529" s="107" t="s">
        <v>1</v>
      </c>
      <c r="F529" s="104" t="s">
        <v>31</v>
      </c>
      <c r="G529" s="105" t="s">
        <v>120</v>
      </c>
      <c r="H529" s="106" t="s">
        <v>118</v>
      </c>
      <c r="I529" s="40">
        <v>240</v>
      </c>
      <c r="J529" s="87"/>
      <c r="K529" s="12">
        <v>50000</v>
      </c>
      <c r="L529" s="12"/>
      <c r="M529" s="12">
        <v>0</v>
      </c>
      <c r="N529" s="75">
        <f t="shared" si="257"/>
        <v>0</v>
      </c>
      <c r="O529" s="12">
        <f>M529</f>
        <v>0</v>
      </c>
      <c r="P529" s="75">
        <f t="shared" si="250"/>
        <v>0</v>
      </c>
      <c r="Q529" s="10"/>
      <c r="R529" s="83"/>
      <c r="S529" s="2"/>
      <c r="T529" s="2"/>
      <c r="U529" s="2"/>
      <c r="V529" s="2"/>
      <c r="W529" s="2"/>
      <c r="X529" s="2"/>
    </row>
    <row r="530" spans="1:24" ht="56.25" x14ac:dyDescent="0.2">
      <c r="A530" s="90" t="s">
        <v>289</v>
      </c>
      <c r="B530" s="73">
        <v>504</v>
      </c>
      <c r="C530" s="52"/>
      <c r="D530" s="52"/>
      <c r="E530" s="113"/>
      <c r="F530" s="105"/>
      <c r="G530" s="105"/>
      <c r="H530" s="106"/>
      <c r="I530" s="52"/>
      <c r="J530" s="87"/>
      <c r="K530" s="12">
        <f>K551+K543+K708+K753+K531</f>
        <v>588994286.77999997</v>
      </c>
      <c r="L530" s="12" t="e">
        <f>L551+L543+L708+L753+L531</f>
        <v>#REF!</v>
      </c>
      <c r="M530" s="12">
        <f>M551+M543+M708+M753+M531</f>
        <v>108054348.84</v>
      </c>
      <c r="N530" s="75">
        <f t="shared" si="257"/>
        <v>18.345568244936178</v>
      </c>
      <c r="O530" s="12">
        <f>O551+O543+O708+O753+O531</f>
        <v>108054348.84</v>
      </c>
      <c r="P530" s="75">
        <f t="shared" si="250"/>
        <v>18.345568244936178</v>
      </c>
      <c r="Q530" s="10"/>
      <c r="R530" s="66"/>
      <c r="S530" s="2"/>
      <c r="T530" s="2"/>
      <c r="U530" s="2"/>
      <c r="V530" s="2"/>
      <c r="W530" s="2"/>
      <c r="X530" s="2"/>
    </row>
    <row r="531" spans="1:24" ht="18.75" x14ac:dyDescent="0.2">
      <c r="A531" s="90" t="s">
        <v>36</v>
      </c>
      <c r="B531" s="73">
        <v>504</v>
      </c>
      <c r="C531" s="76" t="s">
        <v>1</v>
      </c>
      <c r="D531" s="52" t="s">
        <v>203</v>
      </c>
      <c r="E531" s="113"/>
      <c r="F531" s="105"/>
      <c r="G531" s="105"/>
      <c r="H531" s="106"/>
      <c r="I531" s="52"/>
      <c r="J531" s="87"/>
      <c r="K531" s="12">
        <f>K532</f>
        <v>226000</v>
      </c>
      <c r="L531" s="12">
        <f t="shared" ref="L531:O531" si="266">L532</f>
        <v>0</v>
      </c>
      <c r="M531" s="12">
        <f t="shared" si="266"/>
        <v>18368.650000000001</v>
      </c>
      <c r="N531" s="75">
        <f t="shared" si="257"/>
        <v>8.1277212389380544</v>
      </c>
      <c r="O531" s="12">
        <f t="shared" si="266"/>
        <v>18368.650000000001</v>
      </c>
      <c r="P531" s="75">
        <f t="shared" si="250"/>
        <v>8.1277212389380544</v>
      </c>
      <c r="Q531" s="10"/>
      <c r="R531" s="102"/>
      <c r="S531" s="2"/>
      <c r="T531" s="2"/>
      <c r="U531" s="2"/>
      <c r="V531" s="2"/>
      <c r="W531" s="2"/>
      <c r="X531" s="2"/>
    </row>
    <row r="532" spans="1:24" ht="18.75" x14ac:dyDescent="0.2">
      <c r="A532" s="90" t="s">
        <v>35</v>
      </c>
      <c r="B532" s="73">
        <v>504</v>
      </c>
      <c r="C532" s="76" t="s">
        <v>1</v>
      </c>
      <c r="D532" s="76" t="s">
        <v>256</v>
      </c>
      <c r="E532" s="115"/>
      <c r="F532" s="111"/>
      <c r="G532" s="111"/>
      <c r="H532" s="116"/>
      <c r="I532" s="76"/>
      <c r="J532" s="87"/>
      <c r="K532" s="12">
        <f>K533</f>
        <v>226000</v>
      </c>
      <c r="L532" s="12"/>
      <c r="M532" s="12">
        <f>M533</f>
        <v>18368.650000000001</v>
      </c>
      <c r="N532" s="75">
        <f t="shared" si="257"/>
        <v>8.1277212389380544</v>
      </c>
      <c r="O532" s="12">
        <f>O533</f>
        <v>18368.650000000001</v>
      </c>
      <c r="P532" s="75">
        <f t="shared" si="250"/>
        <v>8.1277212389380544</v>
      </c>
      <c r="Q532" s="10"/>
      <c r="R532" s="95"/>
      <c r="S532" s="2"/>
      <c r="T532" s="2"/>
      <c r="U532" s="2"/>
      <c r="V532" s="2"/>
      <c r="W532" s="2"/>
      <c r="X532" s="2"/>
    </row>
    <row r="533" spans="1:24" ht="70.5" customHeight="1" x14ac:dyDescent="0.2">
      <c r="A533" s="85" t="s">
        <v>216</v>
      </c>
      <c r="B533" s="73">
        <v>504</v>
      </c>
      <c r="C533" s="76" t="s">
        <v>1</v>
      </c>
      <c r="D533" s="76" t="s">
        <v>256</v>
      </c>
      <c r="E533" s="115" t="s">
        <v>27</v>
      </c>
      <c r="F533" s="111" t="s">
        <v>204</v>
      </c>
      <c r="G533" s="111" t="s">
        <v>203</v>
      </c>
      <c r="H533" s="116" t="s">
        <v>114</v>
      </c>
      <c r="I533" s="76"/>
      <c r="J533" s="87"/>
      <c r="K533" s="12">
        <f>K534</f>
        <v>226000</v>
      </c>
      <c r="L533" s="12"/>
      <c r="M533" s="12">
        <f>M534</f>
        <v>18368.650000000001</v>
      </c>
      <c r="N533" s="75">
        <f t="shared" si="257"/>
        <v>8.1277212389380544</v>
      </c>
      <c r="O533" s="12">
        <f>O534</f>
        <v>18368.650000000001</v>
      </c>
      <c r="P533" s="75">
        <f t="shared" si="250"/>
        <v>8.1277212389380544</v>
      </c>
      <c r="Q533" s="10"/>
      <c r="R533" s="95"/>
      <c r="S533" s="2"/>
      <c r="T533" s="2"/>
      <c r="U533" s="2"/>
      <c r="V533" s="2"/>
      <c r="W533" s="2"/>
      <c r="X533" s="2"/>
    </row>
    <row r="534" spans="1:24" ht="112.5" x14ac:dyDescent="0.2">
      <c r="A534" s="85" t="s">
        <v>172</v>
      </c>
      <c r="B534" s="73">
        <v>504</v>
      </c>
      <c r="C534" s="76" t="s">
        <v>1</v>
      </c>
      <c r="D534" s="76" t="s">
        <v>256</v>
      </c>
      <c r="E534" s="115" t="s">
        <v>27</v>
      </c>
      <c r="F534" s="111" t="s">
        <v>26</v>
      </c>
      <c r="G534" s="111" t="s">
        <v>203</v>
      </c>
      <c r="H534" s="116" t="s">
        <v>114</v>
      </c>
      <c r="I534" s="76"/>
      <c r="J534" s="87"/>
      <c r="K534" s="12">
        <f>K535+K539</f>
        <v>226000</v>
      </c>
      <c r="L534" s="12"/>
      <c r="M534" s="12">
        <f>M535+M539</f>
        <v>18368.650000000001</v>
      </c>
      <c r="N534" s="75">
        <f t="shared" si="257"/>
        <v>8.1277212389380544</v>
      </c>
      <c r="O534" s="12">
        <f>O535+O539</f>
        <v>18368.650000000001</v>
      </c>
      <c r="P534" s="75">
        <f t="shared" si="250"/>
        <v>8.1277212389380544</v>
      </c>
      <c r="Q534" s="10"/>
      <c r="R534" s="95"/>
      <c r="S534" s="2"/>
      <c r="T534" s="2"/>
      <c r="U534" s="2"/>
      <c r="V534" s="2"/>
      <c r="W534" s="2"/>
      <c r="X534" s="2"/>
    </row>
    <row r="535" spans="1:24" ht="54" customHeight="1" x14ac:dyDescent="0.2">
      <c r="A535" s="85" t="s">
        <v>244</v>
      </c>
      <c r="B535" s="73">
        <v>504</v>
      </c>
      <c r="C535" s="76" t="s">
        <v>1</v>
      </c>
      <c r="D535" s="76" t="s">
        <v>256</v>
      </c>
      <c r="E535" s="115" t="s">
        <v>27</v>
      </c>
      <c r="F535" s="111" t="s">
        <v>26</v>
      </c>
      <c r="G535" s="111" t="s">
        <v>1</v>
      </c>
      <c r="H535" s="116" t="s">
        <v>114</v>
      </c>
      <c r="I535" s="76"/>
      <c r="J535" s="87"/>
      <c r="K535" s="12">
        <f>K536</f>
        <v>209000</v>
      </c>
      <c r="L535" s="12"/>
      <c r="M535" s="12">
        <f>M536</f>
        <v>10910.65</v>
      </c>
      <c r="N535" s="75">
        <f t="shared" si="257"/>
        <v>5.2204066985645934</v>
      </c>
      <c r="O535" s="12">
        <f>O536</f>
        <v>10910.65</v>
      </c>
      <c r="P535" s="75">
        <f t="shared" si="250"/>
        <v>5.2204066985645934</v>
      </c>
      <c r="Q535" s="10"/>
      <c r="R535" s="95"/>
      <c r="S535" s="2"/>
      <c r="T535" s="2"/>
      <c r="U535" s="2"/>
      <c r="V535" s="2"/>
      <c r="W535" s="2"/>
      <c r="X535" s="2"/>
    </row>
    <row r="536" spans="1:24" ht="37.5" x14ac:dyDescent="0.2">
      <c r="A536" s="85" t="s">
        <v>82</v>
      </c>
      <c r="B536" s="73">
        <v>504</v>
      </c>
      <c r="C536" s="76" t="s">
        <v>1</v>
      </c>
      <c r="D536" s="76" t="s">
        <v>256</v>
      </c>
      <c r="E536" s="115" t="s">
        <v>27</v>
      </c>
      <c r="F536" s="111" t="s">
        <v>26</v>
      </c>
      <c r="G536" s="111" t="s">
        <v>1</v>
      </c>
      <c r="H536" s="116" t="s">
        <v>201</v>
      </c>
      <c r="I536" s="76"/>
      <c r="J536" s="87"/>
      <c r="K536" s="12">
        <f>K537</f>
        <v>209000</v>
      </c>
      <c r="L536" s="12"/>
      <c r="M536" s="12">
        <f>M537</f>
        <v>10910.65</v>
      </c>
      <c r="N536" s="75">
        <f t="shared" si="257"/>
        <v>5.2204066985645934</v>
      </c>
      <c r="O536" s="12">
        <f>O537</f>
        <v>10910.65</v>
      </c>
      <c r="P536" s="75">
        <f t="shared" si="250"/>
        <v>5.2204066985645934</v>
      </c>
      <c r="Q536" s="10"/>
      <c r="R536" s="95"/>
      <c r="S536" s="2"/>
      <c r="T536" s="2"/>
      <c r="U536" s="2"/>
      <c r="V536" s="2"/>
      <c r="W536" s="2"/>
      <c r="X536" s="2"/>
    </row>
    <row r="537" spans="1:24" ht="37.5" x14ac:dyDescent="0.2">
      <c r="A537" s="90" t="s">
        <v>309</v>
      </c>
      <c r="B537" s="73">
        <v>504</v>
      </c>
      <c r="C537" s="76" t="s">
        <v>1</v>
      </c>
      <c r="D537" s="76" t="s">
        <v>256</v>
      </c>
      <c r="E537" s="115" t="s">
        <v>27</v>
      </c>
      <c r="F537" s="111" t="s">
        <v>26</v>
      </c>
      <c r="G537" s="111" t="s">
        <v>1</v>
      </c>
      <c r="H537" s="116" t="s">
        <v>201</v>
      </c>
      <c r="I537" s="76" t="s">
        <v>257</v>
      </c>
      <c r="J537" s="87"/>
      <c r="K537" s="12">
        <f>K538</f>
        <v>209000</v>
      </c>
      <c r="L537" s="12"/>
      <c r="M537" s="12">
        <f>M538</f>
        <v>10910.65</v>
      </c>
      <c r="N537" s="75">
        <f t="shared" si="257"/>
        <v>5.2204066985645934</v>
      </c>
      <c r="O537" s="12">
        <f>O538</f>
        <v>10910.65</v>
      </c>
      <c r="P537" s="75">
        <f t="shared" si="250"/>
        <v>5.2204066985645934</v>
      </c>
      <c r="Q537" s="10"/>
      <c r="R537" s="95"/>
      <c r="S537" s="2"/>
      <c r="T537" s="2"/>
      <c r="U537" s="2"/>
      <c r="V537" s="2"/>
      <c r="W537" s="2"/>
      <c r="X537" s="2"/>
    </row>
    <row r="538" spans="1:24" ht="56.25" x14ac:dyDescent="0.2">
      <c r="A538" s="85" t="s">
        <v>2</v>
      </c>
      <c r="B538" s="73">
        <v>504</v>
      </c>
      <c r="C538" s="76" t="s">
        <v>1</v>
      </c>
      <c r="D538" s="76" t="s">
        <v>256</v>
      </c>
      <c r="E538" s="115" t="s">
        <v>27</v>
      </c>
      <c r="F538" s="111" t="s">
        <v>26</v>
      </c>
      <c r="G538" s="111" t="s">
        <v>1</v>
      </c>
      <c r="H538" s="116" t="s">
        <v>201</v>
      </c>
      <c r="I538" s="76" t="s">
        <v>258</v>
      </c>
      <c r="J538" s="87"/>
      <c r="K538" s="12">
        <v>209000</v>
      </c>
      <c r="L538" s="12"/>
      <c r="M538" s="12">
        <v>10910.65</v>
      </c>
      <c r="N538" s="75">
        <f t="shared" si="257"/>
        <v>5.2204066985645934</v>
      </c>
      <c r="O538" s="12">
        <f>M538</f>
        <v>10910.65</v>
      </c>
      <c r="P538" s="75">
        <f t="shared" si="250"/>
        <v>5.2204066985645934</v>
      </c>
      <c r="Q538" s="10"/>
      <c r="R538" s="95"/>
      <c r="S538" s="2"/>
      <c r="T538" s="2"/>
      <c r="U538" s="2"/>
      <c r="V538" s="2"/>
      <c r="W538" s="2"/>
      <c r="X538" s="2"/>
    </row>
    <row r="539" spans="1:24" ht="56.25" x14ac:dyDescent="0.2">
      <c r="A539" s="85" t="s">
        <v>246</v>
      </c>
      <c r="B539" s="73">
        <v>504</v>
      </c>
      <c r="C539" s="76" t="s">
        <v>1</v>
      </c>
      <c r="D539" s="76" t="s">
        <v>256</v>
      </c>
      <c r="E539" s="115" t="s">
        <v>27</v>
      </c>
      <c r="F539" s="111" t="s">
        <v>26</v>
      </c>
      <c r="G539" s="111" t="s">
        <v>120</v>
      </c>
      <c r="H539" s="116" t="s">
        <v>114</v>
      </c>
      <c r="I539" s="76"/>
      <c r="J539" s="87"/>
      <c r="K539" s="12">
        <f>K540</f>
        <v>17000</v>
      </c>
      <c r="L539" s="12"/>
      <c r="M539" s="12">
        <f>M540</f>
        <v>7458</v>
      </c>
      <c r="N539" s="75">
        <f t="shared" si="257"/>
        <v>43.870588235294115</v>
      </c>
      <c r="O539" s="12">
        <f>O540</f>
        <v>7458</v>
      </c>
      <c r="P539" s="75">
        <f t="shared" si="250"/>
        <v>43.870588235294115</v>
      </c>
      <c r="Q539" s="10"/>
      <c r="R539" s="95"/>
      <c r="S539" s="2"/>
      <c r="T539" s="2"/>
      <c r="U539" s="2"/>
      <c r="V539" s="2"/>
      <c r="W539" s="2"/>
      <c r="X539" s="2"/>
    </row>
    <row r="540" spans="1:24" ht="56.25" x14ac:dyDescent="0.2">
      <c r="A540" s="85" t="s">
        <v>260</v>
      </c>
      <c r="B540" s="73">
        <v>504</v>
      </c>
      <c r="C540" s="76" t="s">
        <v>1</v>
      </c>
      <c r="D540" s="76" t="s">
        <v>256</v>
      </c>
      <c r="E540" s="115" t="s">
        <v>27</v>
      </c>
      <c r="F540" s="111" t="s">
        <v>26</v>
      </c>
      <c r="G540" s="111" t="s">
        <v>120</v>
      </c>
      <c r="H540" s="116" t="s">
        <v>259</v>
      </c>
      <c r="I540" s="76"/>
      <c r="J540" s="87"/>
      <c r="K540" s="12">
        <f>K541</f>
        <v>17000</v>
      </c>
      <c r="L540" s="12"/>
      <c r="M540" s="12">
        <f>M541</f>
        <v>7458</v>
      </c>
      <c r="N540" s="75">
        <f t="shared" si="257"/>
        <v>43.870588235294115</v>
      </c>
      <c r="O540" s="12">
        <f>O541</f>
        <v>7458</v>
      </c>
      <c r="P540" s="75">
        <f t="shared" si="250"/>
        <v>43.870588235294115</v>
      </c>
      <c r="Q540" s="10"/>
      <c r="R540" s="95"/>
      <c r="S540" s="2"/>
      <c r="T540" s="2"/>
      <c r="U540" s="2"/>
      <c r="V540" s="2"/>
      <c r="W540" s="2"/>
      <c r="X540" s="2"/>
    </row>
    <row r="541" spans="1:24" ht="37.5" x14ac:dyDescent="0.2">
      <c r="A541" s="90" t="s">
        <v>309</v>
      </c>
      <c r="B541" s="73">
        <v>504</v>
      </c>
      <c r="C541" s="76" t="s">
        <v>1</v>
      </c>
      <c r="D541" s="76" t="s">
        <v>256</v>
      </c>
      <c r="E541" s="115" t="s">
        <v>27</v>
      </c>
      <c r="F541" s="111" t="s">
        <v>26</v>
      </c>
      <c r="G541" s="111" t="s">
        <v>120</v>
      </c>
      <c r="H541" s="116" t="s">
        <v>259</v>
      </c>
      <c r="I541" s="76" t="s">
        <v>257</v>
      </c>
      <c r="J541" s="87"/>
      <c r="K541" s="12">
        <f>K542</f>
        <v>17000</v>
      </c>
      <c r="L541" s="12"/>
      <c r="M541" s="12">
        <f>M542</f>
        <v>7458</v>
      </c>
      <c r="N541" s="75">
        <f t="shared" si="257"/>
        <v>43.870588235294115</v>
      </c>
      <c r="O541" s="12">
        <f>O542</f>
        <v>7458</v>
      </c>
      <c r="P541" s="75">
        <f t="shared" si="250"/>
        <v>43.870588235294115</v>
      </c>
      <c r="Q541" s="10"/>
      <c r="R541" s="95"/>
      <c r="S541" s="2"/>
      <c r="T541" s="2"/>
      <c r="U541" s="2"/>
      <c r="V541" s="2"/>
      <c r="W541" s="2"/>
      <c r="X541" s="2"/>
    </row>
    <row r="542" spans="1:24" ht="56.25" x14ac:dyDescent="0.2">
      <c r="A542" s="85" t="s">
        <v>2</v>
      </c>
      <c r="B542" s="73">
        <v>504</v>
      </c>
      <c r="C542" s="76" t="s">
        <v>1</v>
      </c>
      <c r="D542" s="76" t="s">
        <v>256</v>
      </c>
      <c r="E542" s="115" t="s">
        <v>27</v>
      </c>
      <c r="F542" s="111" t="s">
        <v>26</v>
      </c>
      <c r="G542" s="111" t="s">
        <v>120</v>
      </c>
      <c r="H542" s="116" t="s">
        <v>259</v>
      </c>
      <c r="I542" s="76" t="s">
        <v>258</v>
      </c>
      <c r="J542" s="87"/>
      <c r="K542" s="12">
        <v>17000</v>
      </c>
      <c r="L542" s="12"/>
      <c r="M542" s="12">
        <v>7458</v>
      </c>
      <c r="N542" s="75">
        <f t="shared" si="257"/>
        <v>43.870588235294115</v>
      </c>
      <c r="O542" s="12">
        <f>M542</f>
        <v>7458</v>
      </c>
      <c r="P542" s="75">
        <f t="shared" si="250"/>
        <v>43.870588235294115</v>
      </c>
      <c r="Q542" s="10"/>
      <c r="R542" s="95"/>
      <c r="S542" s="2"/>
      <c r="T542" s="2"/>
      <c r="U542" s="2"/>
      <c r="V542" s="2"/>
      <c r="W542" s="2"/>
      <c r="X542" s="2"/>
    </row>
    <row r="543" spans="1:24" ht="18.75" x14ac:dyDescent="0.2">
      <c r="A543" s="90" t="s">
        <v>34</v>
      </c>
      <c r="B543" s="73">
        <v>504</v>
      </c>
      <c r="C543" s="86">
        <v>4</v>
      </c>
      <c r="D543" s="86">
        <v>0</v>
      </c>
      <c r="E543" s="113"/>
      <c r="F543" s="105"/>
      <c r="G543" s="105"/>
      <c r="H543" s="106"/>
      <c r="I543" s="52"/>
      <c r="J543" s="87"/>
      <c r="K543" s="12">
        <f t="shared" ref="K543:K549" si="267">K544</f>
        <v>230328</v>
      </c>
      <c r="L543" s="12">
        <f t="shared" ref="L543:O549" si="268">L544</f>
        <v>0</v>
      </c>
      <c r="M543" s="12">
        <f t="shared" si="268"/>
        <v>0</v>
      </c>
      <c r="N543" s="75">
        <f t="shared" si="257"/>
        <v>0</v>
      </c>
      <c r="O543" s="12">
        <f t="shared" si="268"/>
        <v>0</v>
      </c>
      <c r="P543" s="75">
        <f t="shared" ref="P543:P550" si="269">O543/K543*100</f>
        <v>0</v>
      </c>
      <c r="Q543" s="10"/>
      <c r="R543" s="135"/>
      <c r="S543" s="2"/>
      <c r="T543" s="2"/>
      <c r="U543" s="2"/>
      <c r="V543" s="2"/>
      <c r="W543" s="2"/>
      <c r="X543" s="2"/>
    </row>
    <row r="544" spans="1:24" ht="18.75" x14ac:dyDescent="0.2">
      <c r="A544" s="90" t="s">
        <v>33</v>
      </c>
      <c r="B544" s="73">
        <v>504</v>
      </c>
      <c r="C544" s="86">
        <v>4</v>
      </c>
      <c r="D544" s="86">
        <v>1</v>
      </c>
      <c r="E544" s="113"/>
      <c r="F544" s="105"/>
      <c r="G544" s="105"/>
      <c r="H544" s="106"/>
      <c r="I544" s="52"/>
      <c r="J544" s="87"/>
      <c r="K544" s="12">
        <f t="shared" si="267"/>
        <v>230328</v>
      </c>
      <c r="L544" s="12">
        <f t="shared" si="268"/>
        <v>0</v>
      </c>
      <c r="M544" s="12">
        <f t="shared" si="268"/>
        <v>0</v>
      </c>
      <c r="N544" s="75">
        <f t="shared" si="257"/>
        <v>0</v>
      </c>
      <c r="O544" s="12">
        <f t="shared" si="268"/>
        <v>0</v>
      </c>
      <c r="P544" s="75">
        <f t="shared" si="269"/>
        <v>0</v>
      </c>
      <c r="Q544" s="10"/>
      <c r="R544" s="135"/>
      <c r="S544" s="2"/>
      <c r="T544" s="2"/>
      <c r="U544" s="2"/>
      <c r="V544" s="2"/>
      <c r="W544" s="2"/>
      <c r="X544" s="2"/>
    </row>
    <row r="545" spans="1:24" ht="72" customHeight="1" x14ac:dyDescent="0.2">
      <c r="A545" s="90" t="s">
        <v>221</v>
      </c>
      <c r="B545" s="73">
        <v>504</v>
      </c>
      <c r="C545" s="86">
        <v>4</v>
      </c>
      <c r="D545" s="86">
        <v>1</v>
      </c>
      <c r="E545" s="107" t="s">
        <v>1</v>
      </c>
      <c r="F545" s="105" t="s">
        <v>204</v>
      </c>
      <c r="G545" s="105" t="s">
        <v>203</v>
      </c>
      <c r="H545" s="106" t="s">
        <v>114</v>
      </c>
      <c r="I545" s="40"/>
      <c r="J545" s="87"/>
      <c r="K545" s="12">
        <f t="shared" si="267"/>
        <v>230328</v>
      </c>
      <c r="L545" s="12">
        <f t="shared" si="268"/>
        <v>0</v>
      </c>
      <c r="M545" s="12">
        <f t="shared" si="268"/>
        <v>0</v>
      </c>
      <c r="N545" s="75">
        <f t="shared" si="257"/>
        <v>0</v>
      </c>
      <c r="O545" s="12">
        <f t="shared" si="268"/>
        <v>0</v>
      </c>
      <c r="P545" s="75">
        <f t="shared" si="269"/>
        <v>0</v>
      </c>
      <c r="Q545" s="10"/>
      <c r="R545" s="135"/>
      <c r="S545" s="2"/>
      <c r="T545" s="2"/>
      <c r="U545" s="2"/>
      <c r="V545" s="2"/>
      <c r="W545" s="2"/>
      <c r="X545" s="2"/>
    </row>
    <row r="546" spans="1:24" ht="112.5" x14ac:dyDescent="0.2">
      <c r="A546" s="90" t="s">
        <v>228</v>
      </c>
      <c r="B546" s="73">
        <v>504</v>
      </c>
      <c r="C546" s="86">
        <v>4</v>
      </c>
      <c r="D546" s="86">
        <v>1</v>
      </c>
      <c r="E546" s="107" t="s">
        <v>1</v>
      </c>
      <c r="F546" s="105" t="s">
        <v>83</v>
      </c>
      <c r="G546" s="105" t="s">
        <v>203</v>
      </c>
      <c r="H546" s="106" t="s">
        <v>114</v>
      </c>
      <c r="I546" s="40"/>
      <c r="J546" s="87"/>
      <c r="K546" s="12">
        <f t="shared" si="267"/>
        <v>230328</v>
      </c>
      <c r="L546" s="12">
        <f t="shared" si="268"/>
        <v>0</v>
      </c>
      <c r="M546" s="12">
        <f t="shared" si="268"/>
        <v>0</v>
      </c>
      <c r="N546" s="75">
        <f t="shared" si="257"/>
        <v>0</v>
      </c>
      <c r="O546" s="12">
        <f t="shared" si="268"/>
        <v>0</v>
      </c>
      <c r="P546" s="75">
        <f t="shared" si="269"/>
        <v>0</v>
      </c>
      <c r="Q546" s="10"/>
      <c r="R546" s="135"/>
      <c r="S546" s="2"/>
      <c r="T546" s="2"/>
      <c r="U546" s="2"/>
      <c r="V546" s="2"/>
      <c r="W546" s="2"/>
      <c r="X546" s="2"/>
    </row>
    <row r="547" spans="1:24" ht="56.25" x14ac:dyDescent="0.2">
      <c r="A547" s="90" t="s">
        <v>314</v>
      </c>
      <c r="B547" s="73">
        <v>504</v>
      </c>
      <c r="C547" s="86">
        <v>4</v>
      </c>
      <c r="D547" s="86">
        <v>1</v>
      </c>
      <c r="E547" s="107" t="s">
        <v>1</v>
      </c>
      <c r="F547" s="105" t="s">
        <v>83</v>
      </c>
      <c r="G547" s="105" t="s">
        <v>120</v>
      </c>
      <c r="H547" s="106" t="s">
        <v>114</v>
      </c>
      <c r="I547" s="40"/>
      <c r="J547" s="87"/>
      <c r="K547" s="12">
        <f t="shared" si="267"/>
        <v>230328</v>
      </c>
      <c r="L547" s="12">
        <f t="shared" si="268"/>
        <v>0</v>
      </c>
      <c r="M547" s="12">
        <f t="shared" si="268"/>
        <v>0</v>
      </c>
      <c r="N547" s="75">
        <f t="shared" si="257"/>
        <v>0</v>
      </c>
      <c r="O547" s="12">
        <f t="shared" si="268"/>
        <v>0</v>
      </c>
      <c r="P547" s="75">
        <f t="shared" si="269"/>
        <v>0</v>
      </c>
      <c r="Q547" s="10"/>
      <c r="R547" s="135"/>
      <c r="S547" s="2"/>
      <c r="T547" s="2"/>
      <c r="U547" s="2"/>
      <c r="V547" s="2"/>
      <c r="W547" s="2"/>
      <c r="X547" s="2"/>
    </row>
    <row r="548" spans="1:24" ht="37.5" x14ac:dyDescent="0.2">
      <c r="A548" s="90" t="s">
        <v>315</v>
      </c>
      <c r="B548" s="73">
        <v>504</v>
      </c>
      <c r="C548" s="86">
        <v>4</v>
      </c>
      <c r="D548" s="86">
        <v>1</v>
      </c>
      <c r="E548" s="107" t="s">
        <v>1</v>
      </c>
      <c r="F548" s="105" t="s">
        <v>83</v>
      </c>
      <c r="G548" s="105" t="s">
        <v>120</v>
      </c>
      <c r="H548" s="106" t="s">
        <v>248</v>
      </c>
      <c r="I548" s="40"/>
      <c r="J548" s="87"/>
      <c r="K548" s="12">
        <f t="shared" si="267"/>
        <v>230328</v>
      </c>
      <c r="L548" s="12">
        <f t="shared" si="268"/>
        <v>0</v>
      </c>
      <c r="M548" s="12">
        <f t="shared" si="268"/>
        <v>0</v>
      </c>
      <c r="N548" s="75">
        <f t="shared" si="257"/>
        <v>0</v>
      </c>
      <c r="O548" s="12">
        <f t="shared" si="268"/>
        <v>0</v>
      </c>
      <c r="P548" s="75">
        <f t="shared" si="269"/>
        <v>0</v>
      </c>
      <c r="Q548" s="10"/>
      <c r="R548" s="135"/>
      <c r="S548" s="2"/>
      <c r="T548" s="2"/>
      <c r="U548" s="2"/>
      <c r="V548" s="2"/>
      <c r="W548" s="2"/>
      <c r="X548" s="2"/>
    </row>
    <row r="549" spans="1:24" ht="56.25" x14ac:dyDescent="0.2">
      <c r="A549" s="90" t="s">
        <v>108</v>
      </c>
      <c r="B549" s="73">
        <v>504</v>
      </c>
      <c r="C549" s="86">
        <v>4</v>
      </c>
      <c r="D549" s="86">
        <v>1</v>
      </c>
      <c r="E549" s="107" t="s">
        <v>1</v>
      </c>
      <c r="F549" s="105" t="s">
        <v>83</v>
      </c>
      <c r="G549" s="105" t="s">
        <v>120</v>
      </c>
      <c r="H549" s="106" t="s">
        <v>248</v>
      </c>
      <c r="I549" s="40">
        <v>600</v>
      </c>
      <c r="J549" s="87"/>
      <c r="K549" s="12">
        <f t="shared" si="267"/>
        <v>230328</v>
      </c>
      <c r="L549" s="12">
        <f t="shared" si="268"/>
        <v>0</v>
      </c>
      <c r="M549" s="12">
        <f t="shared" si="268"/>
        <v>0</v>
      </c>
      <c r="N549" s="75">
        <f t="shared" si="257"/>
        <v>0</v>
      </c>
      <c r="O549" s="12">
        <f t="shared" si="268"/>
        <v>0</v>
      </c>
      <c r="P549" s="75">
        <f t="shared" si="269"/>
        <v>0</v>
      </c>
      <c r="Q549" s="10"/>
      <c r="R549" s="135"/>
      <c r="S549" s="2"/>
      <c r="T549" s="2"/>
      <c r="U549" s="2"/>
      <c r="V549" s="2"/>
      <c r="W549" s="2"/>
      <c r="X549" s="2"/>
    </row>
    <row r="550" spans="1:24" ht="18.75" x14ac:dyDescent="0.2">
      <c r="A550" s="90" t="s">
        <v>47</v>
      </c>
      <c r="B550" s="73">
        <v>504</v>
      </c>
      <c r="C550" s="86">
        <v>4</v>
      </c>
      <c r="D550" s="86">
        <v>1</v>
      </c>
      <c r="E550" s="107" t="s">
        <v>1</v>
      </c>
      <c r="F550" s="105" t="s">
        <v>83</v>
      </c>
      <c r="G550" s="105" t="s">
        <v>120</v>
      </c>
      <c r="H550" s="106" t="s">
        <v>248</v>
      </c>
      <c r="I550" s="40">
        <v>610</v>
      </c>
      <c r="J550" s="87"/>
      <c r="K550" s="12">
        <v>230328</v>
      </c>
      <c r="L550" s="12"/>
      <c r="M550" s="12">
        <v>0</v>
      </c>
      <c r="N550" s="75">
        <f t="shared" si="257"/>
        <v>0</v>
      </c>
      <c r="O550" s="12">
        <f>M550</f>
        <v>0</v>
      </c>
      <c r="P550" s="75">
        <f t="shared" si="269"/>
        <v>0</v>
      </c>
      <c r="Q550" s="10"/>
      <c r="R550" s="135"/>
      <c r="S550" s="2"/>
      <c r="T550" s="2"/>
      <c r="U550" s="2"/>
      <c r="V550" s="2"/>
      <c r="W550" s="2"/>
      <c r="X550" s="2"/>
    </row>
    <row r="551" spans="1:24" ht="18.75" x14ac:dyDescent="0.2">
      <c r="A551" s="90" t="s">
        <v>24</v>
      </c>
      <c r="B551" s="73">
        <v>504</v>
      </c>
      <c r="C551" s="86">
        <v>7</v>
      </c>
      <c r="D551" s="86">
        <v>0</v>
      </c>
      <c r="E551" s="113"/>
      <c r="F551" s="105"/>
      <c r="G551" s="105"/>
      <c r="H551" s="106"/>
      <c r="I551" s="52"/>
      <c r="J551" s="87"/>
      <c r="K551" s="12">
        <f>K552+K566+K610+K641</f>
        <v>573945877.79999995</v>
      </c>
      <c r="L551" s="12" t="e">
        <f>L552+L566+L610+L641</f>
        <v>#REF!</v>
      </c>
      <c r="M551" s="12">
        <f>M552+M566+M610+M641</f>
        <v>105169518.89</v>
      </c>
      <c r="N551" s="75">
        <f t="shared" si="257"/>
        <v>18.32394359083591</v>
      </c>
      <c r="O551" s="12">
        <f>O552+O566+O610+O641</f>
        <v>105169518.89</v>
      </c>
      <c r="P551" s="75">
        <f t="shared" si="250"/>
        <v>18.32394359083591</v>
      </c>
      <c r="Q551" s="10"/>
      <c r="R551" s="78"/>
      <c r="S551" s="2"/>
      <c r="T551" s="2"/>
      <c r="U551" s="2"/>
      <c r="V551" s="2"/>
      <c r="W551" s="2"/>
      <c r="X551" s="2"/>
    </row>
    <row r="552" spans="1:24" ht="18.75" x14ac:dyDescent="0.2">
      <c r="A552" s="90" t="s">
        <v>52</v>
      </c>
      <c r="B552" s="73">
        <v>504</v>
      </c>
      <c r="C552" s="86">
        <v>7</v>
      </c>
      <c r="D552" s="86">
        <v>1</v>
      </c>
      <c r="E552" s="113"/>
      <c r="F552" s="105"/>
      <c r="G552" s="105"/>
      <c r="H552" s="106"/>
      <c r="I552" s="52"/>
      <c r="J552" s="87"/>
      <c r="K552" s="12">
        <f>K553</f>
        <v>56872319</v>
      </c>
      <c r="L552" s="12">
        <f t="shared" ref="L552:O553" si="270">L553</f>
        <v>0</v>
      </c>
      <c r="M552" s="12">
        <f t="shared" si="270"/>
        <v>10970272.07</v>
      </c>
      <c r="N552" s="75">
        <f t="shared" si="257"/>
        <v>19.289299720660239</v>
      </c>
      <c r="O552" s="12">
        <f t="shared" si="270"/>
        <v>10970272.07</v>
      </c>
      <c r="P552" s="75">
        <f t="shared" si="250"/>
        <v>19.289299720660239</v>
      </c>
      <c r="Q552" s="10"/>
      <c r="R552" s="78"/>
      <c r="S552" s="2"/>
      <c r="T552" s="2"/>
      <c r="U552" s="2"/>
      <c r="V552" s="2"/>
      <c r="W552" s="2"/>
      <c r="X552" s="2"/>
    </row>
    <row r="553" spans="1:24" ht="71.25" customHeight="1" x14ac:dyDescent="0.2">
      <c r="A553" s="90" t="s">
        <v>221</v>
      </c>
      <c r="B553" s="73">
        <v>504</v>
      </c>
      <c r="C553" s="86">
        <v>7</v>
      </c>
      <c r="D553" s="86">
        <v>1</v>
      </c>
      <c r="E553" s="107" t="s">
        <v>1</v>
      </c>
      <c r="F553" s="105" t="s">
        <v>204</v>
      </c>
      <c r="G553" s="105" t="s">
        <v>203</v>
      </c>
      <c r="H553" s="106" t="s">
        <v>114</v>
      </c>
      <c r="I553" s="40"/>
      <c r="J553" s="87"/>
      <c r="K553" s="12">
        <f>K554</f>
        <v>56872319</v>
      </c>
      <c r="L553" s="12">
        <f t="shared" si="270"/>
        <v>0</v>
      </c>
      <c r="M553" s="12">
        <f t="shared" si="270"/>
        <v>10970272.07</v>
      </c>
      <c r="N553" s="75">
        <f t="shared" si="257"/>
        <v>19.289299720660239</v>
      </c>
      <c r="O553" s="12">
        <f t="shared" si="270"/>
        <v>10970272.07</v>
      </c>
      <c r="P553" s="75">
        <f t="shared" si="250"/>
        <v>19.289299720660239</v>
      </c>
      <c r="Q553" s="10"/>
      <c r="R553" s="79"/>
      <c r="S553" s="2"/>
      <c r="T553" s="2"/>
      <c r="U553" s="2"/>
      <c r="V553" s="2"/>
      <c r="W553" s="2"/>
      <c r="X553" s="2"/>
    </row>
    <row r="554" spans="1:24" ht="75" x14ac:dyDescent="0.2">
      <c r="A554" s="90" t="s">
        <v>267</v>
      </c>
      <c r="B554" s="73">
        <v>504</v>
      </c>
      <c r="C554" s="86">
        <v>7</v>
      </c>
      <c r="D554" s="86">
        <v>1</v>
      </c>
      <c r="E554" s="107" t="s">
        <v>1</v>
      </c>
      <c r="F554" s="120" t="s">
        <v>38</v>
      </c>
      <c r="G554" s="105" t="s">
        <v>203</v>
      </c>
      <c r="H554" s="106" t="s">
        <v>114</v>
      </c>
      <c r="I554" s="40"/>
      <c r="J554" s="87"/>
      <c r="K554" s="12">
        <f>K555+K559</f>
        <v>56872319</v>
      </c>
      <c r="L554" s="12">
        <f t="shared" ref="L554:M554" si="271">L555+L559</f>
        <v>0</v>
      </c>
      <c r="M554" s="12">
        <f t="shared" si="271"/>
        <v>10970272.07</v>
      </c>
      <c r="N554" s="75">
        <f t="shared" si="257"/>
        <v>19.289299720660239</v>
      </c>
      <c r="O554" s="12">
        <f t="shared" ref="O554" si="272">O555+O559</f>
        <v>10970272.07</v>
      </c>
      <c r="P554" s="75">
        <f t="shared" si="250"/>
        <v>19.289299720660239</v>
      </c>
      <c r="Q554" s="10"/>
      <c r="R554" s="68"/>
      <c r="S554" s="2"/>
      <c r="T554" s="2"/>
      <c r="U554" s="2"/>
      <c r="V554" s="2"/>
      <c r="W554" s="2"/>
      <c r="X554" s="2"/>
    </row>
    <row r="555" spans="1:24" ht="37.5" x14ac:dyDescent="0.2">
      <c r="A555" s="90" t="s">
        <v>144</v>
      </c>
      <c r="B555" s="73">
        <v>504</v>
      </c>
      <c r="C555" s="86">
        <v>7</v>
      </c>
      <c r="D555" s="86">
        <v>1</v>
      </c>
      <c r="E555" s="107" t="s">
        <v>1</v>
      </c>
      <c r="F555" s="120" t="s">
        <v>38</v>
      </c>
      <c r="G555" s="105" t="s">
        <v>1</v>
      </c>
      <c r="H555" s="106" t="s">
        <v>114</v>
      </c>
      <c r="I555" s="40"/>
      <c r="J555" s="87"/>
      <c r="K555" s="12">
        <f>K556</f>
        <v>30077773</v>
      </c>
      <c r="L555" s="12">
        <f t="shared" ref="L555:O557" si="273">L556</f>
        <v>0</v>
      </c>
      <c r="M555" s="12">
        <f t="shared" si="273"/>
        <v>5576878</v>
      </c>
      <c r="N555" s="75">
        <f t="shared" si="257"/>
        <v>18.541525664150736</v>
      </c>
      <c r="O555" s="12">
        <f t="shared" si="273"/>
        <v>5576878</v>
      </c>
      <c r="P555" s="75">
        <f t="shared" ref="P555:P626" si="274">O555/K555*100</f>
        <v>18.541525664150736</v>
      </c>
      <c r="Q555" s="10"/>
      <c r="R555" s="68"/>
      <c r="S555" s="2"/>
      <c r="T555" s="2"/>
      <c r="U555" s="2"/>
      <c r="V555" s="2"/>
      <c r="W555" s="2"/>
      <c r="X555" s="2"/>
    </row>
    <row r="556" spans="1:24" ht="318.75" x14ac:dyDescent="0.2">
      <c r="A556" s="90" t="s">
        <v>290</v>
      </c>
      <c r="B556" s="73">
        <v>504</v>
      </c>
      <c r="C556" s="86">
        <v>7</v>
      </c>
      <c r="D556" s="86">
        <v>1</v>
      </c>
      <c r="E556" s="107" t="s">
        <v>1</v>
      </c>
      <c r="F556" s="120" t="s">
        <v>38</v>
      </c>
      <c r="G556" s="105" t="s">
        <v>1</v>
      </c>
      <c r="H556" s="106" t="s">
        <v>145</v>
      </c>
      <c r="I556" s="40"/>
      <c r="J556" s="87"/>
      <c r="K556" s="12">
        <f>K557</f>
        <v>30077773</v>
      </c>
      <c r="L556" s="12">
        <f t="shared" si="273"/>
        <v>0</v>
      </c>
      <c r="M556" s="12">
        <f t="shared" si="273"/>
        <v>5576878</v>
      </c>
      <c r="N556" s="75">
        <f t="shared" si="257"/>
        <v>18.541525664150736</v>
      </c>
      <c r="O556" s="12">
        <f t="shared" si="273"/>
        <v>5576878</v>
      </c>
      <c r="P556" s="75">
        <f t="shared" si="274"/>
        <v>18.541525664150736</v>
      </c>
      <c r="Q556" s="10"/>
      <c r="R556" s="68"/>
      <c r="S556" s="2"/>
      <c r="T556" s="2"/>
      <c r="U556" s="2"/>
      <c r="V556" s="2"/>
      <c r="W556" s="2"/>
      <c r="X556" s="2"/>
    </row>
    <row r="557" spans="1:24" ht="56.25" x14ac:dyDescent="0.2">
      <c r="A557" s="90" t="s">
        <v>108</v>
      </c>
      <c r="B557" s="73">
        <v>504</v>
      </c>
      <c r="C557" s="86">
        <v>7</v>
      </c>
      <c r="D557" s="86">
        <v>1</v>
      </c>
      <c r="E557" s="107" t="s">
        <v>1</v>
      </c>
      <c r="F557" s="120" t="s">
        <v>38</v>
      </c>
      <c r="G557" s="105" t="s">
        <v>1</v>
      </c>
      <c r="H557" s="106" t="s">
        <v>145</v>
      </c>
      <c r="I557" s="40">
        <v>600</v>
      </c>
      <c r="J557" s="87"/>
      <c r="K557" s="12">
        <f>K558</f>
        <v>30077773</v>
      </c>
      <c r="L557" s="12">
        <f t="shared" si="273"/>
        <v>0</v>
      </c>
      <c r="M557" s="12">
        <f t="shared" si="273"/>
        <v>5576878</v>
      </c>
      <c r="N557" s="75">
        <f t="shared" si="257"/>
        <v>18.541525664150736</v>
      </c>
      <c r="O557" s="12">
        <f t="shared" si="273"/>
        <v>5576878</v>
      </c>
      <c r="P557" s="75">
        <f t="shared" si="274"/>
        <v>18.541525664150736</v>
      </c>
      <c r="Q557" s="10"/>
      <c r="R557" s="78"/>
      <c r="S557" s="2"/>
      <c r="T557" s="2"/>
      <c r="U557" s="2"/>
      <c r="V557" s="2"/>
      <c r="W557" s="2"/>
      <c r="X557" s="2"/>
    </row>
    <row r="558" spans="1:24" ht="18.75" x14ac:dyDescent="0.2">
      <c r="A558" s="90" t="s">
        <v>47</v>
      </c>
      <c r="B558" s="73">
        <v>504</v>
      </c>
      <c r="C558" s="86">
        <v>7</v>
      </c>
      <c r="D558" s="86">
        <v>1</v>
      </c>
      <c r="E558" s="107" t="s">
        <v>1</v>
      </c>
      <c r="F558" s="120" t="s">
        <v>38</v>
      </c>
      <c r="G558" s="105" t="s">
        <v>1</v>
      </c>
      <c r="H558" s="106" t="s">
        <v>145</v>
      </c>
      <c r="I558" s="40">
        <v>610</v>
      </c>
      <c r="J558" s="87"/>
      <c r="K558" s="12">
        <v>30077773</v>
      </c>
      <c r="L558" s="12"/>
      <c r="M558" s="12">
        <v>5576878</v>
      </c>
      <c r="N558" s="75">
        <f t="shared" si="257"/>
        <v>18.541525664150736</v>
      </c>
      <c r="O558" s="12">
        <f>M558</f>
        <v>5576878</v>
      </c>
      <c r="P558" s="75">
        <f t="shared" si="274"/>
        <v>18.541525664150736</v>
      </c>
      <c r="Q558" s="10"/>
      <c r="R558" s="78"/>
      <c r="S558" s="2"/>
      <c r="T558" s="2"/>
      <c r="U558" s="2"/>
      <c r="V558" s="2"/>
      <c r="W558" s="2"/>
      <c r="X558" s="2"/>
    </row>
    <row r="559" spans="1:24" ht="75" x14ac:dyDescent="0.2">
      <c r="A559" s="90" t="s">
        <v>146</v>
      </c>
      <c r="B559" s="91">
        <v>504</v>
      </c>
      <c r="C559" s="88">
        <v>7</v>
      </c>
      <c r="D559" s="76" t="s">
        <v>1</v>
      </c>
      <c r="E559" s="123" t="s">
        <v>1</v>
      </c>
      <c r="F559" s="122" t="s">
        <v>38</v>
      </c>
      <c r="G559" s="111" t="s">
        <v>27</v>
      </c>
      <c r="H559" s="116" t="s">
        <v>114</v>
      </c>
      <c r="I559" s="73"/>
      <c r="J559" s="89"/>
      <c r="K559" s="80">
        <f>K560+K563</f>
        <v>26794546</v>
      </c>
      <c r="L559" s="80">
        <f t="shared" ref="L559" si="275">L560+L563</f>
        <v>0</v>
      </c>
      <c r="M559" s="35">
        <f>M560+M563</f>
        <v>5393394.0699999994</v>
      </c>
      <c r="N559" s="75">
        <f t="shared" si="257"/>
        <v>20.128701079689872</v>
      </c>
      <c r="O559" s="35">
        <f>O560+O563</f>
        <v>5393394.0699999994</v>
      </c>
      <c r="P559" s="75">
        <f t="shared" si="274"/>
        <v>20.128701079689872</v>
      </c>
      <c r="Q559" s="10"/>
      <c r="R559" s="78"/>
      <c r="S559" s="2"/>
      <c r="T559" s="2"/>
      <c r="U559" s="2"/>
      <c r="V559" s="2"/>
      <c r="W559" s="2"/>
      <c r="X559" s="2"/>
    </row>
    <row r="560" spans="1:24" ht="93.75" x14ac:dyDescent="0.2">
      <c r="A560" s="90" t="s">
        <v>51</v>
      </c>
      <c r="B560" s="73">
        <v>504</v>
      </c>
      <c r="C560" s="86">
        <v>7</v>
      </c>
      <c r="D560" s="86">
        <v>1</v>
      </c>
      <c r="E560" s="107" t="s">
        <v>1</v>
      </c>
      <c r="F560" s="120" t="s">
        <v>38</v>
      </c>
      <c r="G560" s="105" t="s">
        <v>27</v>
      </c>
      <c r="H560" s="106" t="s">
        <v>133</v>
      </c>
      <c r="I560" s="40"/>
      <c r="J560" s="87"/>
      <c r="K560" s="81">
        <f>K561</f>
        <v>26098209</v>
      </c>
      <c r="L560" s="81">
        <f t="shared" ref="L560:L561" si="276">L561</f>
        <v>0</v>
      </c>
      <c r="M560" s="35">
        <f>M561</f>
        <v>5388502.7599999998</v>
      </c>
      <c r="N560" s="75">
        <f t="shared" si="257"/>
        <v>20.647021257282443</v>
      </c>
      <c r="O560" s="35">
        <f>O561</f>
        <v>5388502.7599999998</v>
      </c>
      <c r="P560" s="75">
        <f t="shared" si="274"/>
        <v>20.647021257282443</v>
      </c>
      <c r="Q560" s="10"/>
      <c r="R560" s="78"/>
      <c r="S560" s="2"/>
      <c r="T560" s="2"/>
      <c r="U560" s="2"/>
      <c r="V560" s="2"/>
      <c r="W560" s="2"/>
      <c r="X560" s="2"/>
    </row>
    <row r="561" spans="1:24" ht="56.25" x14ac:dyDescent="0.2">
      <c r="A561" s="90" t="s">
        <v>108</v>
      </c>
      <c r="B561" s="73">
        <v>504</v>
      </c>
      <c r="C561" s="86">
        <v>7</v>
      </c>
      <c r="D561" s="86">
        <v>1</v>
      </c>
      <c r="E561" s="107" t="s">
        <v>1</v>
      </c>
      <c r="F561" s="120" t="s">
        <v>38</v>
      </c>
      <c r="G561" s="105" t="s">
        <v>27</v>
      </c>
      <c r="H561" s="106" t="s">
        <v>133</v>
      </c>
      <c r="I561" s="40">
        <v>600</v>
      </c>
      <c r="J561" s="87"/>
      <c r="K561" s="81">
        <f>K562</f>
        <v>26098209</v>
      </c>
      <c r="L561" s="81">
        <f t="shared" si="276"/>
        <v>0</v>
      </c>
      <c r="M561" s="12">
        <f>M562</f>
        <v>5388502.7599999998</v>
      </c>
      <c r="N561" s="75">
        <f t="shared" ref="N561:N623" si="277">M561/K561*100</f>
        <v>20.647021257282443</v>
      </c>
      <c r="O561" s="12">
        <f>O562</f>
        <v>5388502.7599999998</v>
      </c>
      <c r="P561" s="75">
        <f t="shared" si="274"/>
        <v>20.647021257282443</v>
      </c>
      <c r="Q561" s="10"/>
      <c r="R561" s="9"/>
      <c r="S561" s="2"/>
      <c r="T561" s="2"/>
      <c r="U561" s="2"/>
      <c r="V561" s="2"/>
      <c r="W561" s="2"/>
      <c r="X561" s="2"/>
    </row>
    <row r="562" spans="1:24" ht="18.75" x14ac:dyDescent="0.2">
      <c r="A562" s="90" t="s">
        <v>47</v>
      </c>
      <c r="B562" s="91">
        <v>504</v>
      </c>
      <c r="C562" s="86">
        <v>7</v>
      </c>
      <c r="D562" s="52" t="s">
        <v>1</v>
      </c>
      <c r="E562" s="114" t="s">
        <v>1</v>
      </c>
      <c r="F562" s="120" t="s">
        <v>38</v>
      </c>
      <c r="G562" s="105" t="s">
        <v>27</v>
      </c>
      <c r="H562" s="106" t="s">
        <v>133</v>
      </c>
      <c r="I562" s="43">
        <v>610</v>
      </c>
      <c r="J562" s="43"/>
      <c r="K562" s="81">
        <v>26098209</v>
      </c>
      <c r="L562" s="81"/>
      <c r="M562" s="12">
        <v>5388502.7599999998</v>
      </c>
      <c r="N562" s="75">
        <f t="shared" si="277"/>
        <v>20.647021257282443</v>
      </c>
      <c r="O562" s="12">
        <f>M562</f>
        <v>5388502.7599999998</v>
      </c>
      <c r="P562" s="75">
        <f t="shared" si="274"/>
        <v>20.647021257282443</v>
      </c>
      <c r="Q562" s="10"/>
      <c r="R562" s="68"/>
      <c r="S562" s="2"/>
      <c r="T562" s="2"/>
      <c r="U562" s="2"/>
      <c r="V562" s="2"/>
      <c r="W562" s="2"/>
      <c r="X562" s="2"/>
    </row>
    <row r="563" spans="1:24" ht="37.5" x14ac:dyDescent="0.2">
      <c r="A563" s="90" t="s">
        <v>49</v>
      </c>
      <c r="B563" s="73">
        <v>504</v>
      </c>
      <c r="C563" s="88">
        <v>7</v>
      </c>
      <c r="D563" s="76" t="s">
        <v>1</v>
      </c>
      <c r="E563" s="123" t="s">
        <v>1</v>
      </c>
      <c r="F563" s="122" t="s">
        <v>38</v>
      </c>
      <c r="G563" s="111" t="s">
        <v>27</v>
      </c>
      <c r="H563" s="116" t="s">
        <v>126</v>
      </c>
      <c r="I563" s="73"/>
      <c r="J563" s="89"/>
      <c r="K563" s="35">
        <f t="shared" ref="K563:L564" si="278">K564</f>
        <v>696337</v>
      </c>
      <c r="L563" s="35">
        <f t="shared" si="278"/>
        <v>0</v>
      </c>
      <c r="M563" s="35">
        <f>M564</f>
        <v>4891.3100000000004</v>
      </c>
      <c r="N563" s="75">
        <f t="shared" si="277"/>
        <v>0.70243430982412258</v>
      </c>
      <c r="O563" s="35">
        <f>O564</f>
        <v>4891.3100000000004</v>
      </c>
      <c r="P563" s="75">
        <f t="shared" si="274"/>
        <v>0.70243430982412258</v>
      </c>
      <c r="Q563" s="10"/>
      <c r="R563" s="68"/>
      <c r="S563" s="2"/>
      <c r="T563" s="2"/>
      <c r="U563" s="2"/>
      <c r="V563" s="2"/>
      <c r="W563" s="2"/>
      <c r="X563" s="2"/>
    </row>
    <row r="564" spans="1:24" ht="56.25" x14ac:dyDescent="0.2">
      <c r="A564" s="90" t="s">
        <v>108</v>
      </c>
      <c r="B564" s="73">
        <v>504</v>
      </c>
      <c r="C564" s="86">
        <v>7</v>
      </c>
      <c r="D564" s="52" t="s">
        <v>1</v>
      </c>
      <c r="E564" s="114" t="s">
        <v>1</v>
      </c>
      <c r="F564" s="120" t="s">
        <v>38</v>
      </c>
      <c r="G564" s="105" t="s">
        <v>27</v>
      </c>
      <c r="H564" s="106" t="s">
        <v>126</v>
      </c>
      <c r="I564" s="40">
        <v>600</v>
      </c>
      <c r="J564" s="87"/>
      <c r="K564" s="12">
        <f t="shared" si="278"/>
        <v>696337</v>
      </c>
      <c r="L564" s="12">
        <f t="shared" si="278"/>
        <v>0</v>
      </c>
      <c r="M564" s="12">
        <f>M565</f>
        <v>4891.3100000000004</v>
      </c>
      <c r="N564" s="75">
        <f t="shared" si="277"/>
        <v>0.70243430982412258</v>
      </c>
      <c r="O564" s="12">
        <f>O565</f>
        <v>4891.3100000000004</v>
      </c>
      <c r="P564" s="75">
        <f t="shared" si="274"/>
        <v>0.70243430982412258</v>
      </c>
      <c r="Q564" s="10"/>
      <c r="R564" s="68"/>
      <c r="S564" s="2"/>
      <c r="T564" s="2"/>
      <c r="U564" s="2"/>
      <c r="V564" s="2"/>
      <c r="W564" s="2"/>
      <c r="X564" s="2"/>
    </row>
    <row r="565" spans="1:24" ht="18.75" x14ac:dyDescent="0.2">
      <c r="A565" s="90" t="s">
        <v>47</v>
      </c>
      <c r="B565" s="73">
        <v>504</v>
      </c>
      <c r="C565" s="86">
        <v>7</v>
      </c>
      <c r="D565" s="52" t="s">
        <v>1</v>
      </c>
      <c r="E565" s="114" t="s">
        <v>1</v>
      </c>
      <c r="F565" s="120" t="s">
        <v>38</v>
      </c>
      <c r="G565" s="105" t="s">
        <v>27</v>
      </c>
      <c r="H565" s="106" t="s">
        <v>126</v>
      </c>
      <c r="I565" s="40">
        <v>610</v>
      </c>
      <c r="J565" s="87"/>
      <c r="K565" s="12">
        <v>696337</v>
      </c>
      <c r="L565" s="12"/>
      <c r="M565" s="12">
        <v>4891.3100000000004</v>
      </c>
      <c r="N565" s="75">
        <f t="shared" si="277"/>
        <v>0.70243430982412258</v>
      </c>
      <c r="O565" s="12">
        <f>M565</f>
        <v>4891.3100000000004</v>
      </c>
      <c r="P565" s="75">
        <f t="shared" si="274"/>
        <v>0.70243430982412258</v>
      </c>
      <c r="Q565" s="10"/>
      <c r="R565" s="68"/>
      <c r="S565" s="2"/>
      <c r="T565" s="2"/>
      <c r="U565" s="2"/>
      <c r="V565" s="2"/>
      <c r="W565" s="2"/>
      <c r="X565" s="2"/>
    </row>
    <row r="566" spans="1:24" ht="18.75" x14ac:dyDescent="0.2">
      <c r="A566" s="90" t="s">
        <v>50</v>
      </c>
      <c r="B566" s="73">
        <v>504</v>
      </c>
      <c r="C566" s="88">
        <v>7</v>
      </c>
      <c r="D566" s="88">
        <v>2</v>
      </c>
      <c r="E566" s="115"/>
      <c r="F566" s="111"/>
      <c r="G566" s="111"/>
      <c r="H566" s="116"/>
      <c r="I566" s="76"/>
      <c r="J566" s="89"/>
      <c r="K566" s="35">
        <f>K567</f>
        <v>378921525.27999997</v>
      </c>
      <c r="L566" s="35">
        <f t="shared" ref="L566:O567" si="279">L567</f>
        <v>0</v>
      </c>
      <c r="M566" s="35">
        <f t="shared" si="279"/>
        <v>61356305.020000003</v>
      </c>
      <c r="N566" s="75">
        <f t="shared" si="277"/>
        <v>16.19235143072472</v>
      </c>
      <c r="O566" s="35">
        <f t="shared" si="279"/>
        <v>61356305.020000003</v>
      </c>
      <c r="P566" s="75">
        <f t="shared" si="274"/>
        <v>16.19235143072472</v>
      </c>
      <c r="Q566" s="10"/>
      <c r="R566" s="72"/>
      <c r="S566" s="2"/>
      <c r="T566" s="2"/>
      <c r="U566" s="2"/>
      <c r="V566" s="2"/>
      <c r="W566" s="2"/>
      <c r="X566" s="2"/>
    </row>
    <row r="567" spans="1:24" ht="72.75" customHeight="1" x14ac:dyDescent="0.2">
      <c r="A567" s="90" t="s">
        <v>221</v>
      </c>
      <c r="B567" s="73">
        <v>504</v>
      </c>
      <c r="C567" s="86">
        <v>7</v>
      </c>
      <c r="D567" s="86">
        <v>2</v>
      </c>
      <c r="E567" s="107" t="s">
        <v>1</v>
      </c>
      <c r="F567" s="105" t="s">
        <v>204</v>
      </c>
      <c r="G567" s="105" t="s">
        <v>203</v>
      </c>
      <c r="H567" s="106" t="s">
        <v>114</v>
      </c>
      <c r="I567" s="40"/>
      <c r="J567" s="87"/>
      <c r="K567" s="12">
        <f>K568</f>
        <v>378921525.27999997</v>
      </c>
      <c r="L567" s="12">
        <f t="shared" si="279"/>
        <v>0</v>
      </c>
      <c r="M567" s="12">
        <f t="shared" si="279"/>
        <v>61356305.020000003</v>
      </c>
      <c r="N567" s="75">
        <f t="shared" si="277"/>
        <v>16.19235143072472</v>
      </c>
      <c r="O567" s="12">
        <f t="shared" si="279"/>
        <v>61356305.020000003</v>
      </c>
      <c r="P567" s="75">
        <f t="shared" si="274"/>
        <v>16.19235143072472</v>
      </c>
      <c r="Q567" s="10"/>
      <c r="R567" s="72"/>
      <c r="S567" s="2"/>
      <c r="T567" s="2"/>
      <c r="U567" s="2"/>
      <c r="V567" s="2"/>
      <c r="W567" s="2"/>
      <c r="X567" s="2"/>
    </row>
    <row r="568" spans="1:24" ht="75" x14ac:dyDescent="0.2">
      <c r="A568" s="90" t="s">
        <v>267</v>
      </c>
      <c r="B568" s="73">
        <v>504</v>
      </c>
      <c r="C568" s="86">
        <v>7</v>
      </c>
      <c r="D568" s="86">
        <v>2</v>
      </c>
      <c r="E568" s="107" t="s">
        <v>1</v>
      </c>
      <c r="F568" s="120" t="s">
        <v>38</v>
      </c>
      <c r="G568" s="105" t="s">
        <v>203</v>
      </c>
      <c r="H568" s="106" t="s">
        <v>114</v>
      </c>
      <c r="I568" s="40"/>
      <c r="J568" s="87"/>
      <c r="K568" s="12">
        <f>K569+K573+K595+K599+K606</f>
        <v>378921525.27999997</v>
      </c>
      <c r="L568" s="12">
        <f t="shared" ref="L568:O568" si="280">L569+L573+L595+L599+L606</f>
        <v>0</v>
      </c>
      <c r="M568" s="12">
        <f t="shared" si="280"/>
        <v>61356305.020000003</v>
      </c>
      <c r="N568" s="75">
        <f t="shared" si="277"/>
        <v>16.19235143072472</v>
      </c>
      <c r="O568" s="12">
        <f t="shared" si="280"/>
        <v>61356305.020000003</v>
      </c>
      <c r="P568" s="75">
        <f t="shared" si="274"/>
        <v>16.19235143072472</v>
      </c>
      <c r="Q568" s="10"/>
      <c r="R568" s="72"/>
      <c r="S568" s="2"/>
      <c r="T568" s="2"/>
      <c r="U568" s="2"/>
      <c r="V568" s="2"/>
      <c r="W568" s="2"/>
      <c r="X568" s="2"/>
    </row>
    <row r="569" spans="1:24" ht="37.5" x14ac:dyDescent="0.2">
      <c r="A569" s="90" t="s">
        <v>144</v>
      </c>
      <c r="B569" s="73">
        <v>504</v>
      </c>
      <c r="C569" s="86">
        <v>7</v>
      </c>
      <c r="D569" s="86">
        <v>2</v>
      </c>
      <c r="E569" s="107" t="s">
        <v>1</v>
      </c>
      <c r="F569" s="120" t="s">
        <v>38</v>
      </c>
      <c r="G569" s="105" t="s">
        <v>1</v>
      </c>
      <c r="H569" s="106" t="s">
        <v>114</v>
      </c>
      <c r="I569" s="40"/>
      <c r="J569" s="87"/>
      <c r="K569" s="35">
        <f>K570</f>
        <v>220768797</v>
      </c>
      <c r="L569" s="35">
        <f t="shared" ref="L569:O570" si="281">L570</f>
        <v>0</v>
      </c>
      <c r="M569" s="35">
        <f t="shared" si="281"/>
        <v>49263863.600000001</v>
      </c>
      <c r="N569" s="75">
        <f t="shared" si="277"/>
        <v>22.314685892861934</v>
      </c>
      <c r="O569" s="35">
        <f t="shared" si="281"/>
        <v>49263863.600000001</v>
      </c>
      <c r="P569" s="75">
        <f t="shared" si="274"/>
        <v>22.314685892861934</v>
      </c>
      <c r="Q569" s="10"/>
      <c r="R569" s="72"/>
      <c r="S569" s="2"/>
      <c r="T569" s="2"/>
      <c r="U569" s="2"/>
      <c r="V569" s="2"/>
      <c r="W569" s="2"/>
      <c r="X569" s="2"/>
    </row>
    <row r="570" spans="1:24" ht="318.75" x14ac:dyDescent="0.2">
      <c r="A570" s="90" t="s">
        <v>290</v>
      </c>
      <c r="B570" s="73">
        <v>504</v>
      </c>
      <c r="C570" s="86">
        <v>7</v>
      </c>
      <c r="D570" s="86">
        <v>2</v>
      </c>
      <c r="E570" s="107" t="s">
        <v>1</v>
      </c>
      <c r="F570" s="120" t="s">
        <v>38</v>
      </c>
      <c r="G570" s="105" t="s">
        <v>1</v>
      </c>
      <c r="H570" s="106" t="s">
        <v>145</v>
      </c>
      <c r="I570" s="40"/>
      <c r="J570" s="87"/>
      <c r="K570" s="12">
        <f>K571</f>
        <v>220768797</v>
      </c>
      <c r="L570" s="12">
        <f t="shared" si="281"/>
        <v>0</v>
      </c>
      <c r="M570" s="12">
        <f t="shared" si="281"/>
        <v>49263863.600000001</v>
      </c>
      <c r="N570" s="75">
        <f t="shared" si="277"/>
        <v>22.314685892861934</v>
      </c>
      <c r="O570" s="12">
        <f t="shared" si="281"/>
        <v>49263863.600000001</v>
      </c>
      <c r="P570" s="75">
        <f t="shared" si="274"/>
        <v>22.314685892861934</v>
      </c>
      <c r="Q570" s="10"/>
      <c r="R570" s="9"/>
      <c r="S570" s="2"/>
      <c r="T570" s="2"/>
      <c r="U570" s="2"/>
      <c r="V570" s="2"/>
      <c r="W570" s="2"/>
      <c r="X570" s="2"/>
    </row>
    <row r="571" spans="1:24" ht="56.25" x14ac:dyDescent="0.2">
      <c r="A571" s="90" t="s">
        <v>108</v>
      </c>
      <c r="B571" s="73">
        <v>504</v>
      </c>
      <c r="C571" s="86">
        <v>7</v>
      </c>
      <c r="D571" s="86">
        <v>2</v>
      </c>
      <c r="E571" s="107" t="s">
        <v>1</v>
      </c>
      <c r="F571" s="120" t="s">
        <v>38</v>
      </c>
      <c r="G571" s="105" t="s">
        <v>1</v>
      </c>
      <c r="H571" s="106" t="s">
        <v>145</v>
      </c>
      <c r="I571" s="40">
        <v>600</v>
      </c>
      <c r="J571" s="87"/>
      <c r="K571" s="12">
        <f t="shared" ref="K571:L571" si="282">K572</f>
        <v>220768797</v>
      </c>
      <c r="L571" s="12">
        <f t="shared" si="282"/>
        <v>0</v>
      </c>
      <c r="M571" s="12">
        <f>M572</f>
        <v>49263863.600000001</v>
      </c>
      <c r="N571" s="75">
        <f t="shared" si="277"/>
        <v>22.314685892861934</v>
      </c>
      <c r="O571" s="12">
        <f>O572</f>
        <v>49263863.600000001</v>
      </c>
      <c r="P571" s="75">
        <f t="shared" si="274"/>
        <v>22.314685892861934</v>
      </c>
      <c r="Q571" s="10"/>
      <c r="R571" s="9"/>
      <c r="S571" s="2"/>
      <c r="T571" s="2"/>
      <c r="U571" s="2"/>
      <c r="V571" s="2"/>
      <c r="W571" s="2"/>
      <c r="X571" s="2"/>
    </row>
    <row r="572" spans="1:24" ht="18.75" x14ac:dyDescent="0.2">
      <c r="A572" s="90" t="s">
        <v>47</v>
      </c>
      <c r="B572" s="73">
        <v>504</v>
      </c>
      <c r="C572" s="86">
        <v>7</v>
      </c>
      <c r="D572" s="86">
        <v>2</v>
      </c>
      <c r="E572" s="107" t="s">
        <v>1</v>
      </c>
      <c r="F572" s="120" t="s">
        <v>38</v>
      </c>
      <c r="G572" s="105" t="s">
        <v>1</v>
      </c>
      <c r="H572" s="106" t="s">
        <v>145</v>
      </c>
      <c r="I572" s="40">
        <v>610</v>
      </c>
      <c r="J572" s="87"/>
      <c r="K572" s="12">
        <v>220768797</v>
      </c>
      <c r="L572" s="12"/>
      <c r="M572" s="12">
        <v>49263863.600000001</v>
      </c>
      <c r="N572" s="75">
        <f t="shared" si="277"/>
        <v>22.314685892861934</v>
      </c>
      <c r="O572" s="12">
        <f>M572</f>
        <v>49263863.600000001</v>
      </c>
      <c r="P572" s="75">
        <f t="shared" si="274"/>
        <v>22.314685892861934</v>
      </c>
      <c r="Q572" s="10"/>
      <c r="R572" s="9"/>
      <c r="S572" s="2"/>
      <c r="T572" s="2"/>
      <c r="U572" s="2"/>
      <c r="V572" s="2"/>
      <c r="W572" s="2"/>
      <c r="X572" s="2"/>
    </row>
    <row r="573" spans="1:24" s="134" customFormat="1" ht="75" x14ac:dyDescent="0.2">
      <c r="A573" s="90" t="s">
        <v>146</v>
      </c>
      <c r="B573" s="97">
        <v>504</v>
      </c>
      <c r="C573" s="130">
        <v>7</v>
      </c>
      <c r="D573" s="130">
        <v>2</v>
      </c>
      <c r="E573" s="131" t="s">
        <v>1</v>
      </c>
      <c r="F573" s="111" t="s">
        <v>38</v>
      </c>
      <c r="G573" s="111" t="s">
        <v>27</v>
      </c>
      <c r="H573" s="116" t="s">
        <v>114</v>
      </c>
      <c r="I573" s="97"/>
      <c r="J573" s="34"/>
      <c r="K573" s="35">
        <f>K574+K577+K580+K583+K586+K589+K592</f>
        <v>38891418.310000002</v>
      </c>
      <c r="L573" s="35">
        <f t="shared" ref="L573:O573" si="283">L574+L577+L580+L583+L586+L589+L592</f>
        <v>0</v>
      </c>
      <c r="M573" s="35">
        <f t="shared" si="283"/>
        <v>7797129.4199999999</v>
      </c>
      <c r="N573" s="75">
        <f t="shared" si="277"/>
        <v>20.048457368794786</v>
      </c>
      <c r="O573" s="35">
        <f t="shared" si="283"/>
        <v>7797129.4199999999</v>
      </c>
      <c r="P573" s="75">
        <f t="shared" si="274"/>
        <v>20.048457368794786</v>
      </c>
      <c r="Q573" s="132"/>
      <c r="R573" s="102"/>
      <c r="S573" s="133"/>
      <c r="T573" s="133"/>
      <c r="U573" s="133"/>
      <c r="V573" s="133"/>
      <c r="W573" s="133"/>
      <c r="X573" s="133"/>
    </row>
    <row r="574" spans="1:24" ht="37.5" x14ac:dyDescent="0.2">
      <c r="A574" s="90" t="s">
        <v>49</v>
      </c>
      <c r="B574" s="73">
        <v>504</v>
      </c>
      <c r="C574" s="88">
        <v>7</v>
      </c>
      <c r="D574" s="88">
        <v>2</v>
      </c>
      <c r="E574" s="109" t="s">
        <v>1</v>
      </c>
      <c r="F574" s="122" t="s">
        <v>38</v>
      </c>
      <c r="G574" s="111" t="s">
        <v>27</v>
      </c>
      <c r="H574" s="116" t="s">
        <v>126</v>
      </c>
      <c r="I574" s="73"/>
      <c r="J574" s="89"/>
      <c r="K574" s="35">
        <f>K575</f>
        <v>412157.18</v>
      </c>
      <c r="L574" s="35">
        <f t="shared" ref="L574:O575" si="284">L575</f>
        <v>0</v>
      </c>
      <c r="M574" s="35">
        <f t="shared" si="284"/>
        <v>1445</v>
      </c>
      <c r="N574" s="75">
        <f t="shared" si="277"/>
        <v>0.35059440187357649</v>
      </c>
      <c r="O574" s="35">
        <f t="shared" si="284"/>
        <v>1445</v>
      </c>
      <c r="P574" s="75">
        <f t="shared" si="274"/>
        <v>0.35059440187357649</v>
      </c>
      <c r="Q574" s="10"/>
      <c r="R574" s="50"/>
      <c r="S574" s="2"/>
      <c r="T574" s="2"/>
      <c r="U574" s="2"/>
      <c r="V574" s="2"/>
      <c r="W574" s="2"/>
      <c r="X574" s="2"/>
    </row>
    <row r="575" spans="1:24" ht="56.25" x14ac:dyDescent="0.2">
      <c r="A575" s="90" t="s">
        <v>108</v>
      </c>
      <c r="B575" s="73">
        <v>504</v>
      </c>
      <c r="C575" s="86">
        <v>7</v>
      </c>
      <c r="D575" s="86">
        <v>2</v>
      </c>
      <c r="E575" s="107" t="s">
        <v>1</v>
      </c>
      <c r="F575" s="120" t="s">
        <v>38</v>
      </c>
      <c r="G575" s="105" t="s">
        <v>27</v>
      </c>
      <c r="H575" s="106" t="s">
        <v>126</v>
      </c>
      <c r="I575" s="40">
        <v>600</v>
      </c>
      <c r="J575" s="87"/>
      <c r="K575" s="12">
        <f>K576</f>
        <v>412157.18</v>
      </c>
      <c r="L575" s="12">
        <f t="shared" si="284"/>
        <v>0</v>
      </c>
      <c r="M575" s="12">
        <f t="shared" si="284"/>
        <v>1445</v>
      </c>
      <c r="N575" s="75">
        <f t="shared" si="277"/>
        <v>0.35059440187357649</v>
      </c>
      <c r="O575" s="12">
        <f t="shared" si="284"/>
        <v>1445</v>
      </c>
      <c r="P575" s="75">
        <f t="shared" si="274"/>
        <v>0.35059440187357649</v>
      </c>
      <c r="Q575" s="10"/>
      <c r="R575" s="9"/>
      <c r="S575" s="2"/>
      <c r="T575" s="2"/>
      <c r="U575" s="2"/>
      <c r="V575" s="2"/>
      <c r="W575" s="2"/>
      <c r="X575" s="2"/>
    </row>
    <row r="576" spans="1:24" ht="18.75" x14ac:dyDescent="0.2">
      <c r="A576" s="90" t="s">
        <v>47</v>
      </c>
      <c r="B576" s="73">
        <v>504</v>
      </c>
      <c r="C576" s="86">
        <v>7</v>
      </c>
      <c r="D576" s="86">
        <v>2</v>
      </c>
      <c r="E576" s="107" t="s">
        <v>1</v>
      </c>
      <c r="F576" s="120" t="s">
        <v>38</v>
      </c>
      <c r="G576" s="105" t="s">
        <v>27</v>
      </c>
      <c r="H576" s="106" t="s">
        <v>126</v>
      </c>
      <c r="I576" s="40">
        <v>610</v>
      </c>
      <c r="J576" s="87"/>
      <c r="K576" s="12">
        <v>412157.18</v>
      </c>
      <c r="L576" s="12"/>
      <c r="M576" s="12">
        <v>1445</v>
      </c>
      <c r="N576" s="75">
        <f t="shared" si="277"/>
        <v>0.35059440187357649</v>
      </c>
      <c r="O576" s="12">
        <f>M576</f>
        <v>1445</v>
      </c>
      <c r="P576" s="75">
        <f t="shared" si="274"/>
        <v>0.35059440187357649</v>
      </c>
      <c r="Q576" s="10"/>
      <c r="R576" s="9"/>
      <c r="S576" s="2"/>
      <c r="T576" s="2"/>
      <c r="U576" s="2"/>
      <c r="V576" s="2"/>
      <c r="W576" s="2"/>
      <c r="X576" s="2"/>
    </row>
    <row r="577" spans="1:24" ht="75" x14ac:dyDescent="0.2">
      <c r="A577" s="90" t="s">
        <v>109</v>
      </c>
      <c r="B577" s="73">
        <v>504</v>
      </c>
      <c r="C577" s="86">
        <v>7</v>
      </c>
      <c r="D577" s="86">
        <v>2</v>
      </c>
      <c r="E577" s="107" t="s">
        <v>1</v>
      </c>
      <c r="F577" s="120" t="s">
        <v>38</v>
      </c>
      <c r="G577" s="105" t="s">
        <v>27</v>
      </c>
      <c r="H577" s="106" t="s">
        <v>127</v>
      </c>
      <c r="I577" s="40"/>
      <c r="J577" s="87"/>
      <c r="K577" s="12">
        <f>K578</f>
        <v>1490000</v>
      </c>
      <c r="L577" s="12">
        <f t="shared" ref="L577:O578" si="285">L578</f>
        <v>0</v>
      </c>
      <c r="M577" s="12">
        <f t="shared" si="285"/>
        <v>53117</v>
      </c>
      <c r="N577" s="75">
        <f t="shared" si="277"/>
        <v>3.5648993288590605</v>
      </c>
      <c r="O577" s="12">
        <f t="shared" si="285"/>
        <v>53117</v>
      </c>
      <c r="P577" s="75">
        <f t="shared" si="274"/>
        <v>3.5648993288590605</v>
      </c>
      <c r="Q577" s="10"/>
      <c r="R577" s="9"/>
      <c r="S577" s="2"/>
      <c r="T577" s="2"/>
      <c r="U577" s="2"/>
      <c r="V577" s="2"/>
      <c r="W577" s="2"/>
      <c r="X577" s="2"/>
    </row>
    <row r="578" spans="1:24" ht="56.25" x14ac:dyDescent="0.2">
      <c r="A578" s="90" t="s">
        <v>108</v>
      </c>
      <c r="B578" s="73">
        <v>504</v>
      </c>
      <c r="C578" s="86">
        <v>7</v>
      </c>
      <c r="D578" s="86">
        <v>2</v>
      </c>
      <c r="E578" s="107" t="s">
        <v>1</v>
      </c>
      <c r="F578" s="120" t="s">
        <v>38</v>
      </c>
      <c r="G578" s="105" t="s">
        <v>27</v>
      </c>
      <c r="H578" s="106" t="s">
        <v>127</v>
      </c>
      <c r="I578" s="40">
        <v>600</v>
      </c>
      <c r="J578" s="87"/>
      <c r="K578" s="12">
        <f>K579</f>
        <v>1490000</v>
      </c>
      <c r="L578" s="12">
        <f t="shared" si="285"/>
        <v>0</v>
      </c>
      <c r="M578" s="12">
        <f t="shared" si="285"/>
        <v>53117</v>
      </c>
      <c r="N578" s="75">
        <f t="shared" si="277"/>
        <v>3.5648993288590605</v>
      </c>
      <c r="O578" s="12">
        <f t="shared" si="285"/>
        <v>53117</v>
      </c>
      <c r="P578" s="75">
        <f t="shared" si="274"/>
        <v>3.5648993288590605</v>
      </c>
      <c r="Q578" s="10"/>
      <c r="R578" s="9"/>
      <c r="S578" s="2"/>
      <c r="T578" s="2"/>
      <c r="U578" s="2"/>
      <c r="V578" s="2"/>
      <c r="W578" s="2"/>
      <c r="X578" s="2"/>
    </row>
    <row r="579" spans="1:24" ht="18.75" x14ac:dyDescent="0.2">
      <c r="A579" s="90" t="s">
        <v>47</v>
      </c>
      <c r="B579" s="73">
        <v>504</v>
      </c>
      <c r="C579" s="86">
        <v>7</v>
      </c>
      <c r="D579" s="86">
        <v>2</v>
      </c>
      <c r="E579" s="107" t="s">
        <v>1</v>
      </c>
      <c r="F579" s="120" t="s">
        <v>38</v>
      </c>
      <c r="G579" s="105" t="s">
        <v>27</v>
      </c>
      <c r="H579" s="106" t="s">
        <v>127</v>
      </c>
      <c r="I579" s="40">
        <v>610</v>
      </c>
      <c r="J579" s="87"/>
      <c r="K579" s="12">
        <v>1490000</v>
      </c>
      <c r="L579" s="12"/>
      <c r="M579" s="12">
        <v>53117</v>
      </c>
      <c r="N579" s="75">
        <f t="shared" si="277"/>
        <v>3.5648993288590605</v>
      </c>
      <c r="O579" s="12">
        <f>M579</f>
        <v>53117</v>
      </c>
      <c r="P579" s="75">
        <f t="shared" si="274"/>
        <v>3.5648993288590605</v>
      </c>
      <c r="Q579" s="10"/>
      <c r="R579" s="50"/>
      <c r="S579" s="2"/>
      <c r="T579" s="2"/>
      <c r="U579" s="2"/>
      <c r="V579" s="2"/>
      <c r="W579" s="2"/>
      <c r="X579" s="2"/>
    </row>
    <row r="580" spans="1:24" ht="112.5" x14ac:dyDescent="0.2">
      <c r="A580" s="90" t="s">
        <v>291</v>
      </c>
      <c r="B580" s="73">
        <v>504</v>
      </c>
      <c r="C580" s="86">
        <v>7</v>
      </c>
      <c r="D580" s="86">
        <v>2</v>
      </c>
      <c r="E580" s="107" t="s">
        <v>1</v>
      </c>
      <c r="F580" s="120" t="s">
        <v>38</v>
      </c>
      <c r="G580" s="105" t="s">
        <v>27</v>
      </c>
      <c r="H580" s="106" t="s">
        <v>292</v>
      </c>
      <c r="I580" s="40"/>
      <c r="J580" s="87"/>
      <c r="K580" s="12">
        <f>K581</f>
        <v>770240</v>
      </c>
      <c r="L580" s="12">
        <f t="shared" ref="L580:O581" si="286">L581</f>
        <v>0</v>
      </c>
      <c r="M580" s="12">
        <f t="shared" si="286"/>
        <v>154167.34</v>
      </c>
      <c r="N580" s="75">
        <f t="shared" si="277"/>
        <v>20.015493872039883</v>
      </c>
      <c r="O580" s="12">
        <f t="shared" si="286"/>
        <v>154167.34</v>
      </c>
      <c r="P580" s="75">
        <f t="shared" si="274"/>
        <v>20.015493872039883</v>
      </c>
      <c r="Q580" s="10"/>
      <c r="R580" s="102"/>
      <c r="S580" s="2"/>
      <c r="T580" s="2"/>
      <c r="U580" s="2"/>
      <c r="V580" s="2"/>
      <c r="W580" s="2"/>
      <c r="X580" s="2"/>
    </row>
    <row r="581" spans="1:24" ht="56.25" x14ac:dyDescent="0.2">
      <c r="A581" s="90" t="s">
        <v>108</v>
      </c>
      <c r="B581" s="73">
        <v>504</v>
      </c>
      <c r="C581" s="86">
        <v>7</v>
      </c>
      <c r="D581" s="86">
        <v>2</v>
      </c>
      <c r="E581" s="107" t="s">
        <v>1</v>
      </c>
      <c r="F581" s="120" t="s">
        <v>38</v>
      </c>
      <c r="G581" s="105" t="s">
        <v>27</v>
      </c>
      <c r="H581" s="106" t="s">
        <v>292</v>
      </c>
      <c r="I581" s="40">
        <v>600</v>
      </c>
      <c r="J581" s="87"/>
      <c r="K581" s="12">
        <f>K582</f>
        <v>770240</v>
      </c>
      <c r="L581" s="12">
        <f t="shared" si="286"/>
        <v>0</v>
      </c>
      <c r="M581" s="12">
        <f t="shared" si="286"/>
        <v>154167.34</v>
      </c>
      <c r="N581" s="75">
        <f t="shared" si="277"/>
        <v>20.015493872039883</v>
      </c>
      <c r="O581" s="12">
        <f t="shared" si="286"/>
        <v>154167.34</v>
      </c>
      <c r="P581" s="75">
        <f t="shared" si="274"/>
        <v>20.015493872039883</v>
      </c>
      <c r="Q581" s="10"/>
      <c r="R581" s="102"/>
      <c r="S581" s="2"/>
      <c r="T581" s="2"/>
      <c r="U581" s="2"/>
      <c r="V581" s="2"/>
      <c r="W581" s="2"/>
      <c r="X581" s="2"/>
    </row>
    <row r="582" spans="1:24" ht="18.75" x14ac:dyDescent="0.2">
      <c r="A582" s="90" t="s">
        <v>47</v>
      </c>
      <c r="B582" s="73">
        <v>504</v>
      </c>
      <c r="C582" s="86">
        <v>7</v>
      </c>
      <c r="D582" s="86">
        <v>2</v>
      </c>
      <c r="E582" s="107" t="s">
        <v>1</v>
      </c>
      <c r="F582" s="120" t="s">
        <v>38</v>
      </c>
      <c r="G582" s="105" t="s">
        <v>27</v>
      </c>
      <c r="H582" s="106" t="s">
        <v>292</v>
      </c>
      <c r="I582" s="40">
        <v>610</v>
      </c>
      <c r="J582" s="87"/>
      <c r="K582" s="12">
        <v>770240</v>
      </c>
      <c r="L582" s="12"/>
      <c r="M582" s="12">
        <v>154167.34</v>
      </c>
      <c r="N582" s="75">
        <f t="shared" si="277"/>
        <v>20.015493872039883</v>
      </c>
      <c r="O582" s="12">
        <f>M582</f>
        <v>154167.34</v>
      </c>
      <c r="P582" s="75">
        <f t="shared" si="274"/>
        <v>20.015493872039883</v>
      </c>
      <c r="Q582" s="10"/>
      <c r="R582" s="102"/>
      <c r="S582" s="2"/>
      <c r="T582" s="2"/>
      <c r="U582" s="2"/>
      <c r="V582" s="2"/>
      <c r="W582" s="2"/>
      <c r="X582" s="2"/>
    </row>
    <row r="583" spans="1:24" ht="37.5" x14ac:dyDescent="0.2">
      <c r="A583" s="90" t="s">
        <v>48</v>
      </c>
      <c r="B583" s="73">
        <v>504</v>
      </c>
      <c r="C583" s="88">
        <v>7</v>
      </c>
      <c r="D583" s="88">
        <v>2</v>
      </c>
      <c r="E583" s="109" t="s">
        <v>1</v>
      </c>
      <c r="F583" s="110" t="s">
        <v>38</v>
      </c>
      <c r="G583" s="111" t="s">
        <v>27</v>
      </c>
      <c r="H583" s="112">
        <v>12090</v>
      </c>
      <c r="I583" s="73"/>
      <c r="J583" s="89"/>
      <c r="K583" s="35">
        <f>K584</f>
        <v>30256971.129999999</v>
      </c>
      <c r="L583" s="35">
        <f t="shared" ref="L583:O584" si="287">L584</f>
        <v>0</v>
      </c>
      <c r="M583" s="35">
        <f t="shared" si="287"/>
        <v>7072414.1399999997</v>
      </c>
      <c r="N583" s="75">
        <f t="shared" si="277"/>
        <v>23.374494788698964</v>
      </c>
      <c r="O583" s="35">
        <f t="shared" si="287"/>
        <v>7072414.1399999997</v>
      </c>
      <c r="P583" s="75">
        <f t="shared" si="274"/>
        <v>23.374494788698964</v>
      </c>
      <c r="Q583" s="10"/>
      <c r="R583" s="9"/>
      <c r="S583" s="2"/>
      <c r="T583" s="2"/>
      <c r="U583" s="2"/>
      <c r="V583" s="2"/>
      <c r="W583" s="2"/>
      <c r="X583" s="2"/>
    </row>
    <row r="584" spans="1:24" ht="56.25" x14ac:dyDescent="0.2">
      <c r="A584" s="90" t="s">
        <v>108</v>
      </c>
      <c r="B584" s="73">
        <v>504</v>
      </c>
      <c r="C584" s="86">
        <v>7</v>
      </c>
      <c r="D584" s="86">
        <v>2</v>
      </c>
      <c r="E584" s="107" t="s">
        <v>1</v>
      </c>
      <c r="F584" s="104" t="s">
        <v>38</v>
      </c>
      <c r="G584" s="105" t="s">
        <v>27</v>
      </c>
      <c r="H584" s="108">
        <v>12090</v>
      </c>
      <c r="I584" s="40">
        <v>600</v>
      </c>
      <c r="J584" s="87"/>
      <c r="K584" s="12">
        <f>K585</f>
        <v>30256971.129999999</v>
      </c>
      <c r="L584" s="12">
        <f t="shared" si="287"/>
        <v>0</v>
      </c>
      <c r="M584" s="12">
        <f t="shared" si="287"/>
        <v>7072414.1399999997</v>
      </c>
      <c r="N584" s="75">
        <f t="shared" si="277"/>
        <v>23.374494788698964</v>
      </c>
      <c r="O584" s="12">
        <f t="shared" si="287"/>
        <v>7072414.1399999997</v>
      </c>
      <c r="P584" s="75">
        <f t="shared" si="274"/>
        <v>23.374494788698964</v>
      </c>
      <c r="Q584" s="10"/>
      <c r="R584" s="9"/>
      <c r="S584" s="2"/>
      <c r="T584" s="2"/>
      <c r="U584" s="2"/>
      <c r="V584" s="2"/>
      <c r="W584" s="2"/>
      <c r="X584" s="2"/>
    </row>
    <row r="585" spans="1:24" ht="18.75" x14ac:dyDescent="0.2">
      <c r="A585" s="90" t="s">
        <v>47</v>
      </c>
      <c r="B585" s="73">
        <v>504</v>
      </c>
      <c r="C585" s="86">
        <v>7</v>
      </c>
      <c r="D585" s="86">
        <v>2</v>
      </c>
      <c r="E585" s="107" t="s">
        <v>1</v>
      </c>
      <c r="F585" s="104" t="s">
        <v>38</v>
      </c>
      <c r="G585" s="105" t="s">
        <v>27</v>
      </c>
      <c r="H585" s="108">
        <v>12090</v>
      </c>
      <c r="I585" s="40">
        <v>610</v>
      </c>
      <c r="J585" s="87"/>
      <c r="K585" s="12">
        <v>30256971.129999999</v>
      </c>
      <c r="L585" s="12"/>
      <c r="M585" s="12">
        <v>7072414.1399999997</v>
      </c>
      <c r="N585" s="75">
        <f t="shared" si="277"/>
        <v>23.374494788698964</v>
      </c>
      <c r="O585" s="12">
        <f>M585</f>
        <v>7072414.1399999997</v>
      </c>
      <c r="P585" s="75">
        <f t="shared" si="274"/>
        <v>23.374494788698964</v>
      </c>
      <c r="Q585" s="10"/>
      <c r="R585" s="9"/>
      <c r="S585" s="2"/>
      <c r="T585" s="2"/>
      <c r="U585" s="2"/>
      <c r="V585" s="2"/>
      <c r="W585" s="2"/>
      <c r="X585" s="2"/>
    </row>
    <row r="586" spans="1:24" ht="75" x14ac:dyDescent="0.2">
      <c r="A586" s="90" t="s">
        <v>293</v>
      </c>
      <c r="B586" s="73">
        <v>504</v>
      </c>
      <c r="C586" s="86">
        <v>7</v>
      </c>
      <c r="D586" s="86">
        <v>2</v>
      </c>
      <c r="E586" s="113" t="s">
        <v>1</v>
      </c>
      <c r="F586" s="104">
        <v>1</v>
      </c>
      <c r="G586" s="105" t="s">
        <v>27</v>
      </c>
      <c r="H586" s="108">
        <v>70150</v>
      </c>
      <c r="I586" s="40"/>
      <c r="J586" s="87"/>
      <c r="K586" s="12">
        <f>K587</f>
        <v>137700</v>
      </c>
      <c r="L586" s="12">
        <f t="shared" ref="L586:O587" si="288">L587</f>
        <v>0</v>
      </c>
      <c r="M586" s="12">
        <f t="shared" si="288"/>
        <v>22035</v>
      </c>
      <c r="N586" s="75">
        <f t="shared" si="277"/>
        <v>16.002178649237472</v>
      </c>
      <c r="O586" s="12">
        <f t="shared" si="288"/>
        <v>22035</v>
      </c>
      <c r="P586" s="75">
        <f t="shared" si="274"/>
        <v>16.002178649237472</v>
      </c>
      <c r="Q586" s="10"/>
      <c r="R586" s="9"/>
      <c r="S586" s="2"/>
      <c r="T586" s="2"/>
      <c r="U586" s="2"/>
      <c r="V586" s="2"/>
      <c r="W586" s="2"/>
      <c r="X586" s="2"/>
    </row>
    <row r="587" spans="1:24" ht="56.25" x14ac:dyDescent="0.2">
      <c r="A587" s="90" t="s">
        <v>108</v>
      </c>
      <c r="B587" s="73">
        <v>504</v>
      </c>
      <c r="C587" s="86">
        <v>7</v>
      </c>
      <c r="D587" s="86">
        <v>2</v>
      </c>
      <c r="E587" s="113" t="s">
        <v>1</v>
      </c>
      <c r="F587" s="104">
        <v>1</v>
      </c>
      <c r="G587" s="105" t="s">
        <v>27</v>
      </c>
      <c r="H587" s="108">
        <v>70150</v>
      </c>
      <c r="I587" s="40">
        <v>600</v>
      </c>
      <c r="J587" s="87"/>
      <c r="K587" s="12">
        <f>K588</f>
        <v>137700</v>
      </c>
      <c r="L587" s="12">
        <f t="shared" si="288"/>
        <v>0</v>
      </c>
      <c r="M587" s="12">
        <f t="shared" si="288"/>
        <v>22035</v>
      </c>
      <c r="N587" s="75">
        <f t="shared" si="277"/>
        <v>16.002178649237472</v>
      </c>
      <c r="O587" s="12">
        <f t="shared" si="288"/>
        <v>22035</v>
      </c>
      <c r="P587" s="75">
        <f t="shared" si="274"/>
        <v>16.002178649237472</v>
      </c>
      <c r="Q587" s="10"/>
      <c r="R587" s="9"/>
      <c r="S587" s="2"/>
      <c r="T587" s="2"/>
      <c r="U587" s="2"/>
      <c r="V587" s="2"/>
      <c r="W587" s="2"/>
      <c r="X587" s="2"/>
    </row>
    <row r="588" spans="1:24" ht="18.75" x14ac:dyDescent="0.2">
      <c r="A588" s="90" t="s">
        <v>47</v>
      </c>
      <c r="B588" s="73">
        <v>504</v>
      </c>
      <c r="C588" s="86">
        <v>7</v>
      </c>
      <c r="D588" s="86">
        <v>2</v>
      </c>
      <c r="E588" s="113" t="s">
        <v>1</v>
      </c>
      <c r="F588" s="104">
        <v>1</v>
      </c>
      <c r="G588" s="105" t="s">
        <v>27</v>
      </c>
      <c r="H588" s="108">
        <v>70150</v>
      </c>
      <c r="I588" s="40">
        <v>610</v>
      </c>
      <c r="J588" s="87"/>
      <c r="K588" s="12">
        <v>137700</v>
      </c>
      <c r="L588" s="12"/>
      <c r="M588" s="12">
        <v>22035</v>
      </c>
      <c r="N588" s="75">
        <f t="shared" si="277"/>
        <v>16.002178649237472</v>
      </c>
      <c r="O588" s="12">
        <f>M588</f>
        <v>22035</v>
      </c>
      <c r="P588" s="75">
        <f t="shared" si="274"/>
        <v>16.002178649237472</v>
      </c>
      <c r="Q588" s="10"/>
      <c r="R588" s="9"/>
      <c r="S588" s="2"/>
      <c r="T588" s="2"/>
      <c r="U588" s="2"/>
      <c r="V588" s="2"/>
      <c r="W588" s="2"/>
      <c r="X588" s="2"/>
    </row>
    <row r="589" spans="1:24" ht="131.25" x14ac:dyDescent="0.2">
      <c r="A589" s="90" t="s">
        <v>345</v>
      </c>
      <c r="B589" s="73">
        <v>504</v>
      </c>
      <c r="C589" s="86">
        <v>7</v>
      </c>
      <c r="D589" s="86">
        <v>2</v>
      </c>
      <c r="E589" s="113" t="s">
        <v>1</v>
      </c>
      <c r="F589" s="104">
        <v>1</v>
      </c>
      <c r="G589" s="105" t="s">
        <v>27</v>
      </c>
      <c r="H589" s="16" t="s">
        <v>262</v>
      </c>
      <c r="I589" s="40"/>
      <c r="J589" s="87"/>
      <c r="K589" s="12">
        <f>K590</f>
        <v>5686650</v>
      </c>
      <c r="L589" s="12">
        <f t="shared" ref="L589:O590" si="289">L590</f>
        <v>0</v>
      </c>
      <c r="M589" s="12">
        <f t="shared" si="289"/>
        <v>471915.94</v>
      </c>
      <c r="N589" s="75">
        <f t="shared" si="277"/>
        <v>8.2986633606780789</v>
      </c>
      <c r="O589" s="12">
        <f t="shared" si="289"/>
        <v>471915.94</v>
      </c>
      <c r="P589" s="75">
        <f t="shared" si="274"/>
        <v>8.2986633606780789</v>
      </c>
      <c r="Q589" s="10"/>
      <c r="R589" s="102"/>
      <c r="S589" s="2"/>
      <c r="T589" s="2"/>
      <c r="U589" s="2"/>
      <c r="V589" s="2"/>
      <c r="W589" s="2"/>
      <c r="X589" s="2"/>
    </row>
    <row r="590" spans="1:24" ht="56.25" x14ac:dyDescent="0.2">
      <c r="A590" s="90" t="s">
        <v>108</v>
      </c>
      <c r="B590" s="73">
        <v>504</v>
      </c>
      <c r="C590" s="86">
        <v>7</v>
      </c>
      <c r="D590" s="86">
        <v>2</v>
      </c>
      <c r="E590" s="113" t="s">
        <v>1</v>
      </c>
      <c r="F590" s="104">
        <v>1</v>
      </c>
      <c r="G590" s="105" t="s">
        <v>27</v>
      </c>
      <c r="H590" s="16" t="s">
        <v>262</v>
      </c>
      <c r="I590" s="40">
        <v>600</v>
      </c>
      <c r="J590" s="87"/>
      <c r="K590" s="12">
        <f>K591</f>
        <v>5686650</v>
      </c>
      <c r="L590" s="12">
        <f t="shared" si="289"/>
        <v>0</v>
      </c>
      <c r="M590" s="12">
        <f t="shared" si="289"/>
        <v>471915.94</v>
      </c>
      <c r="N590" s="75">
        <f t="shared" si="277"/>
        <v>8.2986633606780789</v>
      </c>
      <c r="O590" s="12">
        <f t="shared" si="289"/>
        <v>471915.94</v>
      </c>
      <c r="P590" s="75">
        <f t="shared" si="274"/>
        <v>8.2986633606780789</v>
      </c>
      <c r="Q590" s="10"/>
      <c r="R590" s="102"/>
      <c r="S590" s="2"/>
      <c r="T590" s="2"/>
      <c r="U590" s="2"/>
      <c r="V590" s="2"/>
      <c r="W590" s="2"/>
      <c r="X590" s="2"/>
    </row>
    <row r="591" spans="1:24" ht="18.75" x14ac:dyDescent="0.2">
      <c r="A591" s="90" t="s">
        <v>47</v>
      </c>
      <c r="B591" s="73">
        <v>504</v>
      </c>
      <c r="C591" s="86">
        <v>7</v>
      </c>
      <c r="D591" s="86">
        <v>2</v>
      </c>
      <c r="E591" s="113" t="s">
        <v>1</v>
      </c>
      <c r="F591" s="104">
        <v>1</v>
      </c>
      <c r="G591" s="105" t="s">
        <v>27</v>
      </c>
      <c r="H591" s="16" t="s">
        <v>262</v>
      </c>
      <c r="I591" s="40">
        <v>610</v>
      </c>
      <c r="J591" s="87"/>
      <c r="K591" s="12">
        <v>5686650</v>
      </c>
      <c r="L591" s="12"/>
      <c r="M591" s="12">
        <v>471915.94</v>
      </c>
      <c r="N591" s="75">
        <f t="shared" si="277"/>
        <v>8.2986633606780789</v>
      </c>
      <c r="O591" s="12">
        <f>M591</f>
        <v>471915.94</v>
      </c>
      <c r="P591" s="75">
        <f t="shared" si="274"/>
        <v>8.2986633606780789</v>
      </c>
      <c r="Q591" s="10"/>
      <c r="R591" s="102"/>
      <c r="S591" s="2"/>
      <c r="T591" s="2"/>
      <c r="U591" s="2"/>
      <c r="V591" s="2"/>
      <c r="W591" s="2"/>
      <c r="X591" s="2"/>
    </row>
    <row r="592" spans="1:24" ht="75" x14ac:dyDescent="0.2">
      <c r="A592" s="90" t="s">
        <v>191</v>
      </c>
      <c r="B592" s="73">
        <v>504</v>
      </c>
      <c r="C592" s="86">
        <v>7</v>
      </c>
      <c r="D592" s="86">
        <v>2</v>
      </c>
      <c r="E592" s="113" t="s">
        <v>1</v>
      </c>
      <c r="F592" s="104">
        <v>1</v>
      </c>
      <c r="G592" s="105" t="s">
        <v>27</v>
      </c>
      <c r="H592" s="16" t="s">
        <v>162</v>
      </c>
      <c r="I592" s="40"/>
      <c r="J592" s="87"/>
      <c r="K592" s="12">
        <f>K593</f>
        <v>137700</v>
      </c>
      <c r="L592" s="12">
        <f t="shared" ref="L592:O593" si="290">L593</f>
        <v>0</v>
      </c>
      <c r="M592" s="12">
        <f t="shared" si="290"/>
        <v>22035</v>
      </c>
      <c r="N592" s="75">
        <f t="shared" si="277"/>
        <v>16.002178649237472</v>
      </c>
      <c r="O592" s="12">
        <f t="shared" si="290"/>
        <v>22035</v>
      </c>
      <c r="P592" s="75">
        <f t="shared" si="274"/>
        <v>16.002178649237472</v>
      </c>
      <c r="Q592" s="10"/>
      <c r="R592" s="9"/>
      <c r="S592" s="2"/>
      <c r="T592" s="2"/>
      <c r="U592" s="2"/>
      <c r="V592" s="2"/>
      <c r="W592" s="2"/>
      <c r="X592" s="2"/>
    </row>
    <row r="593" spans="1:24" ht="56.25" x14ac:dyDescent="0.2">
      <c r="A593" s="90" t="s">
        <v>108</v>
      </c>
      <c r="B593" s="73">
        <v>504</v>
      </c>
      <c r="C593" s="86">
        <v>7</v>
      </c>
      <c r="D593" s="86">
        <v>2</v>
      </c>
      <c r="E593" s="113" t="s">
        <v>1</v>
      </c>
      <c r="F593" s="104">
        <v>1</v>
      </c>
      <c r="G593" s="105" t="s">
        <v>27</v>
      </c>
      <c r="H593" s="16" t="s">
        <v>162</v>
      </c>
      <c r="I593" s="40">
        <v>600</v>
      </c>
      <c r="J593" s="87"/>
      <c r="K593" s="12">
        <f>K594</f>
        <v>137700</v>
      </c>
      <c r="L593" s="12">
        <f t="shared" si="290"/>
        <v>0</v>
      </c>
      <c r="M593" s="12">
        <f t="shared" si="290"/>
        <v>22035</v>
      </c>
      <c r="N593" s="75">
        <f t="shared" si="277"/>
        <v>16.002178649237472</v>
      </c>
      <c r="O593" s="12">
        <f t="shared" si="290"/>
        <v>22035</v>
      </c>
      <c r="P593" s="75">
        <f t="shared" si="274"/>
        <v>16.002178649237472</v>
      </c>
      <c r="Q593" s="10"/>
      <c r="R593" s="9"/>
      <c r="S593" s="2"/>
      <c r="T593" s="2"/>
      <c r="U593" s="2"/>
      <c r="V593" s="2"/>
      <c r="W593" s="2"/>
      <c r="X593" s="2"/>
    </row>
    <row r="594" spans="1:24" ht="18.75" x14ac:dyDescent="0.2">
      <c r="A594" s="90" t="s">
        <v>47</v>
      </c>
      <c r="B594" s="73">
        <v>504</v>
      </c>
      <c r="C594" s="86">
        <v>7</v>
      </c>
      <c r="D594" s="86">
        <v>2</v>
      </c>
      <c r="E594" s="113" t="s">
        <v>1</v>
      </c>
      <c r="F594" s="104">
        <v>1</v>
      </c>
      <c r="G594" s="105" t="s">
        <v>27</v>
      </c>
      <c r="H594" s="16" t="s">
        <v>162</v>
      </c>
      <c r="I594" s="40">
        <v>610</v>
      </c>
      <c r="J594" s="87"/>
      <c r="K594" s="12">
        <v>137700</v>
      </c>
      <c r="L594" s="12"/>
      <c r="M594" s="12">
        <v>22035</v>
      </c>
      <c r="N594" s="75">
        <f t="shared" si="277"/>
        <v>16.002178649237472</v>
      </c>
      <c r="O594" s="12">
        <f>M594</f>
        <v>22035</v>
      </c>
      <c r="P594" s="75">
        <f t="shared" si="274"/>
        <v>16.002178649237472</v>
      </c>
      <c r="Q594" s="10"/>
      <c r="R594" s="51"/>
      <c r="S594" s="2"/>
      <c r="T594" s="2"/>
      <c r="U594" s="2"/>
      <c r="V594" s="2"/>
      <c r="W594" s="2"/>
      <c r="X594" s="2"/>
    </row>
    <row r="595" spans="1:24" ht="37.5" x14ac:dyDescent="0.2">
      <c r="A595" s="90" t="s">
        <v>147</v>
      </c>
      <c r="B595" s="73">
        <v>504</v>
      </c>
      <c r="C595" s="86">
        <v>7</v>
      </c>
      <c r="D595" s="86">
        <v>2</v>
      </c>
      <c r="E595" s="107" t="s">
        <v>1</v>
      </c>
      <c r="F595" s="104" t="s">
        <v>38</v>
      </c>
      <c r="G595" s="105" t="s">
        <v>116</v>
      </c>
      <c r="H595" s="106" t="s">
        <v>114</v>
      </c>
      <c r="I595" s="40"/>
      <c r="J595" s="87"/>
      <c r="K595" s="35">
        <f>K596</f>
        <v>302001</v>
      </c>
      <c r="L595" s="35">
        <f t="shared" ref="L595:O597" si="291">L596</f>
        <v>0</v>
      </c>
      <c r="M595" s="35">
        <f t="shared" si="291"/>
        <v>5076</v>
      </c>
      <c r="N595" s="75">
        <f t="shared" si="277"/>
        <v>1.6807891364598131</v>
      </c>
      <c r="O595" s="35">
        <f t="shared" si="291"/>
        <v>5076</v>
      </c>
      <c r="P595" s="75">
        <f t="shared" si="274"/>
        <v>1.6807891364598131</v>
      </c>
      <c r="Q595" s="10"/>
      <c r="R595" s="9"/>
      <c r="S595" s="2"/>
      <c r="T595" s="2"/>
      <c r="U595" s="2"/>
      <c r="V595" s="2"/>
      <c r="W595" s="2"/>
      <c r="X595" s="2"/>
    </row>
    <row r="596" spans="1:24" ht="56.25" x14ac:dyDescent="0.2">
      <c r="A596" s="85" t="s">
        <v>108</v>
      </c>
      <c r="B596" s="73">
        <v>504</v>
      </c>
      <c r="C596" s="86">
        <v>7</v>
      </c>
      <c r="D596" s="86">
        <v>2</v>
      </c>
      <c r="E596" s="107" t="s">
        <v>1</v>
      </c>
      <c r="F596" s="104" t="s">
        <v>38</v>
      </c>
      <c r="G596" s="105" t="s">
        <v>116</v>
      </c>
      <c r="H596" s="106" t="s">
        <v>130</v>
      </c>
      <c r="I596" s="40"/>
      <c r="J596" s="87"/>
      <c r="K596" s="29">
        <f>K597</f>
        <v>302001</v>
      </c>
      <c r="L596" s="29">
        <f t="shared" si="291"/>
        <v>0</v>
      </c>
      <c r="M596" s="29">
        <f t="shared" si="291"/>
        <v>5076</v>
      </c>
      <c r="N596" s="75">
        <f t="shared" si="277"/>
        <v>1.6807891364598131</v>
      </c>
      <c r="O596" s="29">
        <f t="shared" si="291"/>
        <v>5076</v>
      </c>
      <c r="P596" s="75">
        <f t="shared" si="274"/>
        <v>1.6807891364598131</v>
      </c>
      <c r="Q596" s="10"/>
      <c r="R596" s="9"/>
      <c r="S596" s="2"/>
      <c r="T596" s="2"/>
      <c r="U596" s="2"/>
      <c r="V596" s="2"/>
      <c r="W596" s="2"/>
      <c r="X596" s="2"/>
    </row>
    <row r="597" spans="1:24" ht="56.25" x14ac:dyDescent="0.2">
      <c r="A597" s="90" t="s">
        <v>108</v>
      </c>
      <c r="B597" s="73">
        <v>504</v>
      </c>
      <c r="C597" s="86">
        <v>7</v>
      </c>
      <c r="D597" s="86">
        <v>2</v>
      </c>
      <c r="E597" s="107" t="s">
        <v>1</v>
      </c>
      <c r="F597" s="104" t="s">
        <v>38</v>
      </c>
      <c r="G597" s="105" t="s">
        <v>116</v>
      </c>
      <c r="H597" s="106" t="s">
        <v>130</v>
      </c>
      <c r="I597" s="40">
        <v>600</v>
      </c>
      <c r="J597" s="87"/>
      <c r="K597" s="29">
        <f>K598</f>
        <v>302001</v>
      </c>
      <c r="L597" s="29">
        <f t="shared" si="291"/>
        <v>0</v>
      </c>
      <c r="M597" s="29">
        <f t="shared" si="291"/>
        <v>5076</v>
      </c>
      <c r="N597" s="75">
        <f t="shared" si="277"/>
        <v>1.6807891364598131</v>
      </c>
      <c r="O597" s="29">
        <f t="shared" si="291"/>
        <v>5076</v>
      </c>
      <c r="P597" s="75">
        <f t="shared" si="274"/>
        <v>1.6807891364598131</v>
      </c>
      <c r="Q597" s="10"/>
      <c r="R597" s="9"/>
      <c r="S597" s="2"/>
      <c r="T597" s="2"/>
      <c r="U597" s="2"/>
      <c r="V597" s="2"/>
      <c r="W597" s="2"/>
      <c r="X597" s="2"/>
    </row>
    <row r="598" spans="1:24" ht="18.75" x14ac:dyDescent="0.2">
      <c r="A598" s="90" t="s">
        <v>47</v>
      </c>
      <c r="B598" s="73">
        <v>504</v>
      </c>
      <c r="C598" s="86">
        <v>7</v>
      </c>
      <c r="D598" s="86">
        <v>2</v>
      </c>
      <c r="E598" s="107" t="s">
        <v>1</v>
      </c>
      <c r="F598" s="104" t="s">
        <v>38</v>
      </c>
      <c r="G598" s="105" t="s">
        <v>116</v>
      </c>
      <c r="H598" s="106" t="s">
        <v>130</v>
      </c>
      <c r="I598" s="40">
        <v>610</v>
      </c>
      <c r="J598" s="87"/>
      <c r="K598" s="29">
        <v>302001</v>
      </c>
      <c r="L598" s="29"/>
      <c r="M598" s="29">
        <v>5076</v>
      </c>
      <c r="N598" s="75">
        <f t="shared" si="277"/>
        <v>1.6807891364598131</v>
      </c>
      <c r="O598" s="29">
        <f>M598</f>
        <v>5076</v>
      </c>
      <c r="P598" s="75">
        <f t="shared" si="274"/>
        <v>1.6807891364598131</v>
      </c>
      <c r="Q598" s="10"/>
      <c r="R598" s="51"/>
      <c r="S598" s="2"/>
      <c r="T598" s="2"/>
      <c r="U598" s="2"/>
      <c r="V598" s="2"/>
      <c r="W598" s="2"/>
      <c r="X598" s="2"/>
    </row>
    <row r="599" spans="1:24" ht="56.25" x14ac:dyDescent="0.2">
      <c r="A599" s="90" t="s">
        <v>375</v>
      </c>
      <c r="B599" s="73">
        <v>504</v>
      </c>
      <c r="C599" s="86">
        <v>7</v>
      </c>
      <c r="D599" s="86">
        <v>2</v>
      </c>
      <c r="E599" s="107" t="s">
        <v>1</v>
      </c>
      <c r="F599" s="104" t="s">
        <v>38</v>
      </c>
      <c r="G599" s="105" t="s">
        <v>374</v>
      </c>
      <c r="H599" s="106" t="s">
        <v>114</v>
      </c>
      <c r="I599" s="40"/>
      <c r="J599" s="87"/>
      <c r="K599" s="35">
        <f>K600+K603</f>
        <v>98116892.969999999</v>
      </c>
      <c r="L599" s="35">
        <f t="shared" ref="L599:O599" si="292">L600+L603</f>
        <v>0</v>
      </c>
      <c r="M599" s="35">
        <f t="shared" si="292"/>
        <v>0</v>
      </c>
      <c r="N599" s="75">
        <f t="shared" si="277"/>
        <v>0</v>
      </c>
      <c r="O599" s="35">
        <f t="shared" si="292"/>
        <v>0</v>
      </c>
      <c r="P599" s="75">
        <f t="shared" si="274"/>
        <v>0</v>
      </c>
      <c r="Q599" s="136"/>
      <c r="R599" s="137"/>
      <c r="S599" s="2"/>
      <c r="T599" s="2"/>
      <c r="U599" s="2"/>
      <c r="V599" s="2"/>
      <c r="W599" s="2"/>
      <c r="X599" s="2"/>
    </row>
    <row r="600" spans="1:24" ht="112.5" x14ac:dyDescent="0.2">
      <c r="A600" s="90" t="s">
        <v>378</v>
      </c>
      <c r="B600" s="73">
        <v>504</v>
      </c>
      <c r="C600" s="86">
        <v>7</v>
      </c>
      <c r="D600" s="86">
        <v>2</v>
      </c>
      <c r="E600" s="107" t="s">
        <v>1</v>
      </c>
      <c r="F600" s="104" t="s">
        <v>38</v>
      </c>
      <c r="G600" s="105" t="s">
        <v>374</v>
      </c>
      <c r="H600" s="106" t="s">
        <v>376</v>
      </c>
      <c r="I600" s="40"/>
      <c r="J600" s="87"/>
      <c r="K600" s="29">
        <f>K601</f>
        <v>80261718.310000002</v>
      </c>
      <c r="L600" s="29">
        <f t="shared" ref="L600:O601" si="293">L601</f>
        <v>0</v>
      </c>
      <c r="M600" s="29">
        <f t="shared" si="293"/>
        <v>0</v>
      </c>
      <c r="N600" s="75">
        <f t="shared" si="277"/>
        <v>0</v>
      </c>
      <c r="O600" s="29">
        <f t="shared" si="293"/>
        <v>0</v>
      </c>
      <c r="P600" s="75">
        <f t="shared" si="274"/>
        <v>0</v>
      </c>
      <c r="Q600" s="136"/>
      <c r="R600" s="137"/>
      <c r="S600" s="2"/>
      <c r="T600" s="2"/>
      <c r="U600" s="2"/>
      <c r="V600" s="2"/>
      <c r="W600" s="2"/>
      <c r="X600" s="2"/>
    </row>
    <row r="601" spans="1:24" ht="56.25" x14ac:dyDescent="0.2">
      <c r="A601" s="90" t="s">
        <v>108</v>
      </c>
      <c r="B601" s="73">
        <v>504</v>
      </c>
      <c r="C601" s="86">
        <v>7</v>
      </c>
      <c r="D601" s="86">
        <v>2</v>
      </c>
      <c r="E601" s="107" t="s">
        <v>1</v>
      </c>
      <c r="F601" s="104" t="s">
        <v>38</v>
      </c>
      <c r="G601" s="105" t="s">
        <v>374</v>
      </c>
      <c r="H601" s="106" t="s">
        <v>376</v>
      </c>
      <c r="I601" s="40">
        <v>600</v>
      </c>
      <c r="J601" s="87"/>
      <c r="K601" s="29">
        <f>K602</f>
        <v>80261718.310000002</v>
      </c>
      <c r="L601" s="29">
        <f t="shared" si="293"/>
        <v>0</v>
      </c>
      <c r="M601" s="29">
        <f t="shared" si="293"/>
        <v>0</v>
      </c>
      <c r="N601" s="75">
        <f t="shared" si="277"/>
        <v>0</v>
      </c>
      <c r="O601" s="29">
        <f t="shared" si="293"/>
        <v>0</v>
      </c>
      <c r="P601" s="75">
        <f t="shared" si="274"/>
        <v>0</v>
      </c>
      <c r="Q601" s="136"/>
      <c r="R601" s="137"/>
      <c r="S601" s="2"/>
      <c r="T601" s="2"/>
      <c r="U601" s="2"/>
      <c r="V601" s="2"/>
      <c r="W601" s="2"/>
      <c r="X601" s="2"/>
    </row>
    <row r="602" spans="1:24" ht="18.75" x14ac:dyDescent="0.2">
      <c r="A602" s="90" t="s">
        <v>47</v>
      </c>
      <c r="B602" s="73">
        <v>504</v>
      </c>
      <c r="C602" s="86">
        <v>7</v>
      </c>
      <c r="D602" s="86">
        <v>2</v>
      </c>
      <c r="E602" s="107" t="s">
        <v>1</v>
      </c>
      <c r="F602" s="104" t="s">
        <v>38</v>
      </c>
      <c r="G602" s="105" t="s">
        <v>374</v>
      </c>
      <c r="H602" s="106" t="s">
        <v>376</v>
      </c>
      <c r="I602" s="40">
        <v>610</v>
      </c>
      <c r="J602" s="87"/>
      <c r="K602" s="29">
        <v>80261718.310000002</v>
      </c>
      <c r="L602" s="29"/>
      <c r="M602" s="29">
        <v>0</v>
      </c>
      <c r="N602" s="75">
        <f t="shared" si="277"/>
        <v>0</v>
      </c>
      <c r="O602" s="29">
        <f>M602</f>
        <v>0</v>
      </c>
      <c r="P602" s="75">
        <f t="shared" si="274"/>
        <v>0</v>
      </c>
      <c r="Q602" s="136"/>
      <c r="R602" s="137"/>
      <c r="S602" s="2"/>
      <c r="T602" s="2"/>
      <c r="U602" s="2"/>
      <c r="V602" s="2"/>
      <c r="W602" s="2"/>
      <c r="X602" s="2"/>
    </row>
    <row r="603" spans="1:24" ht="75" x14ac:dyDescent="0.2">
      <c r="A603" s="90" t="s">
        <v>379</v>
      </c>
      <c r="B603" s="73">
        <v>504</v>
      </c>
      <c r="C603" s="86">
        <v>7</v>
      </c>
      <c r="D603" s="86">
        <v>2</v>
      </c>
      <c r="E603" s="107" t="s">
        <v>1</v>
      </c>
      <c r="F603" s="104" t="s">
        <v>38</v>
      </c>
      <c r="G603" s="105" t="s">
        <v>374</v>
      </c>
      <c r="H603" s="106" t="s">
        <v>377</v>
      </c>
      <c r="I603" s="40"/>
      <c r="J603" s="87"/>
      <c r="K603" s="29">
        <f>K604</f>
        <v>17855174.66</v>
      </c>
      <c r="L603" s="29">
        <f t="shared" ref="L603:O604" si="294">L604</f>
        <v>0</v>
      </c>
      <c r="M603" s="29">
        <f t="shared" si="294"/>
        <v>0</v>
      </c>
      <c r="N603" s="75">
        <f t="shared" si="277"/>
        <v>0</v>
      </c>
      <c r="O603" s="29">
        <f t="shared" si="294"/>
        <v>0</v>
      </c>
      <c r="P603" s="75">
        <f t="shared" si="274"/>
        <v>0</v>
      </c>
      <c r="Q603" s="136"/>
      <c r="R603" s="137"/>
      <c r="S603" s="2"/>
      <c r="T603" s="2"/>
      <c r="U603" s="2"/>
      <c r="V603" s="2"/>
      <c r="W603" s="2"/>
      <c r="X603" s="2"/>
    </row>
    <row r="604" spans="1:24" ht="56.25" x14ac:dyDescent="0.2">
      <c r="A604" s="90" t="s">
        <v>108</v>
      </c>
      <c r="B604" s="73">
        <v>504</v>
      </c>
      <c r="C604" s="86">
        <v>7</v>
      </c>
      <c r="D604" s="86">
        <v>2</v>
      </c>
      <c r="E604" s="107" t="s">
        <v>1</v>
      </c>
      <c r="F604" s="104" t="s">
        <v>38</v>
      </c>
      <c r="G604" s="105" t="s">
        <v>374</v>
      </c>
      <c r="H604" s="106" t="s">
        <v>377</v>
      </c>
      <c r="I604" s="40">
        <v>600</v>
      </c>
      <c r="J604" s="87"/>
      <c r="K604" s="29">
        <f>K605</f>
        <v>17855174.66</v>
      </c>
      <c r="L604" s="29">
        <f t="shared" si="294"/>
        <v>0</v>
      </c>
      <c r="M604" s="29">
        <f t="shared" si="294"/>
        <v>0</v>
      </c>
      <c r="N604" s="75">
        <f t="shared" si="277"/>
        <v>0</v>
      </c>
      <c r="O604" s="29">
        <f t="shared" si="294"/>
        <v>0</v>
      </c>
      <c r="P604" s="75">
        <f t="shared" si="274"/>
        <v>0</v>
      </c>
      <c r="Q604" s="136"/>
      <c r="R604" s="137"/>
      <c r="S604" s="2"/>
      <c r="T604" s="2"/>
      <c r="U604" s="2"/>
      <c r="V604" s="2"/>
      <c r="W604" s="2"/>
      <c r="X604" s="2"/>
    </row>
    <row r="605" spans="1:24" ht="18.75" x14ac:dyDescent="0.2">
      <c r="A605" s="90" t="s">
        <v>47</v>
      </c>
      <c r="B605" s="73">
        <v>504</v>
      </c>
      <c r="C605" s="86">
        <v>7</v>
      </c>
      <c r="D605" s="86">
        <v>2</v>
      </c>
      <c r="E605" s="107" t="s">
        <v>1</v>
      </c>
      <c r="F605" s="104" t="s">
        <v>38</v>
      </c>
      <c r="G605" s="105" t="s">
        <v>374</v>
      </c>
      <c r="H605" s="106" t="s">
        <v>377</v>
      </c>
      <c r="I605" s="40">
        <v>610</v>
      </c>
      <c r="J605" s="87"/>
      <c r="K605" s="29">
        <v>17855174.66</v>
      </c>
      <c r="L605" s="29"/>
      <c r="M605" s="29">
        <v>0</v>
      </c>
      <c r="N605" s="75">
        <f t="shared" si="277"/>
        <v>0</v>
      </c>
      <c r="O605" s="29">
        <f>M605</f>
        <v>0</v>
      </c>
      <c r="P605" s="75">
        <f t="shared" ref="P605:P609" si="295">O605/K605*100</f>
        <v>0</v>
      </c>
      <c r="Q605" s="136"/>
      <c r="R605" s="137"/>
      <c r="S605" s="2"/>
      <c r="T605" s="2"/>
      <c r="U605" s="2"/>
      <c r="V605" s="2"/>
      <c r="W605" s="2"/>
      <c r="X605" s="2"/>
    </row>
    <row r="606" spans="1:24" ht="56.25" x14ac:dyDescent="0.2">
      <c r="A606" s="90" t="s">
        <v>381</v>
      </c>
      <c r="B606" s="73">
        <v>504</v>
      </c>
      <c r="C606" s="86">
        <v>7</v>
      </c>
      <c r="D606" s="86">
        <v>2</v>
      </c>
      <c r="E606" s="107" t="s">
        <v>1</v>
      </c>
      <c r="F606" s="104" t="s">
        <v>38</v>
      </c>
      <c r="G606" s="105" t="s">
        <v>380</v>
      </c>
      <c r="H606" s="106" t="s">
        <v>114</v>
      </c>
      <c r="I606" s="40"/>
      <c r="J606" s="87"/>
      <c r="K606" s="29">
        <f>K607</f>
        <v>20842416</v>
      </c>
      <c r="L606" s="29">
        <f t="shared" ref="L606:O606" si="296">L607</f>
        <v>0</v>
      </c>
      <c r="M606" s="29">
        <f t="shared" si="296"/>
        <v>4290236</v>
      </c>
      <c r="N606" s="75">
        <f t="shared" si="277"/>
        <v>20.584158765471336</v>
      </c>
      <c r="O606" s="29">
        <f t="shared" si="296"/>
        <v>4290236</v>
      </c>
      <c r="P606" s="75">
        <f t="shared" si="295"/>
        <v>20.584158765471336</v>
      </c>
      <c r="Q606" s="136"/>
      <c r="R606" s="137"/>
      <c r="S606" s="2"/>
      <c r="T606" s="2"/>
      <c r="U606" s="2"/>
      <c r="V606" s="2"/>
      <c r="W606" s="2"/>
      <c r="X606" s="2"/>
    </row>
    <row r="607" spans="1:24" ht="300" x14ac:dyDescent="0.2">
      <c r="A607" s="90" t="s">
        <v>383</v>
      </c>
      <c r="B607" s="73">
        <v>504</v>
      </c>
      <c r="C607" s="86">
        <v>7</v>
      </c>
      <c r="D607" s="86">
        <v>2</v>
      </c>
      <c r="E607" s="107" t="s">
        <v>1</v>
      </c>
      <c r="F607" s="104" t="s">
        <v>38</v>
      </c>
      <c r="G607" s="105" t="s">
        <v>380</v>
      </c>
      <c r="H607" s="106" t="s">
        <v>382</v>
      </c>
      <c r="I607" s="40"/>
      <c r="J607" s="87"/>
      <c r="K607" s="29">
        <f>K608</f>
        <v>20842416</v>
      </c>
      <c r="L607" s="29">
        <f t="shared" ref="L607:O608" si="297">L608</f>
        <v>0</v>
      </c>
      <c r="M607" s="29">
        <f t="shared" si="297"/>
        <v>4290236</v>
      </c>
      <c r="N607" s="75">
        <f t="shared" si="277"/>
        <v>20.584158765471336</v>
      </c>
      <c r="O607" s="29">
        <f t="shared" si="297"/>
        <v>4290236</v>
      </c>
      <c r="P607" s="75">
        <f t="shared" si="295"/>
        <v>20.584158765471336</v>
      </c>
      <c r="Q607" s="136"/>
      <c r="R607" s="137"/>
      <c r="S607" s="2"/>
      <c r="T607" s="2"/>
      <c r="U607" s="2"/>
      <c r="V607" s="2"/>
      <c r="W607" s="2"/>
      <c r="X607" s="2"/>
    </row>
    <row r="608" spans="1:24" ht="56.25" x14ac:dyDescent="0.2">
      <c r="A608" s="90" t="s">
        <v>108</v>
      </c>
      <c r="B608" s="73">
        <v>504</v>
      </c>
      <c r="C608" s="86">
        <v>7</v>
      </c>
      <c r="D608" s="86">
        <v>2</v>
      </c>
      <c r="E608" s="107" t="s">
        <v>1</v>
      </c>
      <c r="F608" s="104" t="s">
        <v>38</v>
      </c>
      <c r="G608" s="105" t="s">
        <v>380</v>
      </c>
      <c r="H608" s="106" t="s">
        <v>382</v>
      </c>
      <c r="I608" s="40">
        <v>600</v>
      </c>
      <c r="J608" s="87"/>
      <c r="K608" s="29">
        <f>K609</f>
        <v>20842416</v>
      </c>
      <c r="L608" s="29">
        <f t="shared" si="297"/>
        <v>0</v>
      </c>
      <c r="M608" s="29">
        <f t="shared" si="297"/>
        <v>4290236</v>
      </c>
      <c r="N608" s="75">
        <f t="shared" si="277"/>
        <v>20.584158765471336</v>
      </c>
      <c r="O608" s="29">
        <f t="shared" si="297"/>
        <v>4290236</v>
      </c>
      <c r="P608" s="75">
        <f t="shared" si="295"/>
        <v>20.584158765471336</v>
      </c>
      <c r="Q608" s="136"/>
      <c r="R608" s="137"/>
      <c r="S608" s="2"/>
      <c r="T608" s="2"/>
      <c r="U608" s="2"/>
      <c r="V608" s="2"/>
      <c r="W608" s="2"/>
      <c r="X608" s="2"/>
    </row>
    <row r="609" spans="1:24" ht="18.75" x14ac:dyDescent="0.2">
      <c r="A609" s="90" t="s">
        <v>47</v>
      </c>
      <c r="B609" s="73">
        <v>504</v>
      </c>
      <c r="C609" s="86">
        <v>7</v>
      </c>
      <c r="D609" s="86">
        <v>2</v>
      </c>
      <c r="E609" s="107" t="s">
        <v>1</v>
      </c>
      <c r="F609" s="104" t="s">
        <v>38</v>
      </c>
      <c r="G609" s="105" t="s">
        <v>380</v>
      </c>
      <c r="H609" s="106" t="s">
        <v>382</v>
      </c>
      <c r="I609" s="40">
        <v>610</v>
      </c>
      <c r="J609" s="87"/>
      <c r="K609" s="29">
        <v>20842416</v>
      </c>
      <c r="L609" s="29"/>
      <c r="M609" s="29">
        <v>4290236</v>
      </c>
      <c r="N609" s="75">
        <f t="shared" si="277"/>
        <v>20.584158765471336</v>
      </c>
      <c r="O609" s="29">
        <f>M609</f>
        <v>4290236</v>
      </c>
      <c r="P609" s="75">
        <f t="shared" si="295"/>
        <v>20.584158765471336</v>
      </c>
      <c r="Q609" s="136"/>
      <c r="R609" s="137"/>
      <c r="S609" s="2"/>
      <c r="T609" s="2"/>
      <c r="U609" s="2"/>
      <c r="V609" s="2"/>
      <c r="W609" s="2"/>
      <c r="X609" s="2"/>
    </row>
    <row r="610" spans="1:24" ht="18.75" x14ac:dyDescent="0.3">
      <c r="A610" s="90" t="s">
        <v>189</v>
      </c>
      <c r="B610" s="73">
        <v>504</v>
      </c>
      <c r="C610" s="86">
        <v>7</v>
      </c>
      <c r="D610" s="86">
        <v>3</v>
      </c>
      <c r="E610" s="107"/>
      <c r="F610" s="104"/>
      <c r="G610" s="105"/>
      <c r="H610" s="106"/>
      <c r="I610" s="40"/>
      <c r="J610" s="87"/>
      <c r="K610" s="29">
        <f>K611</f>
        <v>30263677.289999999</v>
      </c>
      <c r="L610" s="29">
        <f t="shared" ref="L610:O611" si="298">L611</f>
        <v>0</v>
      </c>
      <c r="M610" s="29">
        <f t="shared" si="298"/>
        <v>7512548.0700000003</v>
      </c>
      <c r="N610" s="75">
        <f t="shared" si="277"/>
        <v>24.823645844526517</v>
      </c>
      <c r="O610" s="29">
        <f t="shared" si="298"/>
        <v>7512548.0700000003</v>
      </c>
      <c r="P610" s="75">
        <f t="shared" si="274"/>
        <v>24.823645844526517</v>
      </c>
      <c r="Q610" s="2"/>
      <c r="R610" s="69"/>
      <c r="S610" s="69"/>
      <c r="T610" s="70"/>
      <c r="U610" s="70"/>
      <c r="V610" s="70"/>
      <c r="W610" s="70"/>
      <c r="X610" s="71"/>
    </row>
    <row r="611" spans="1:24" ht="71.25" customHeight="1" x14ac:dyDescent="0.3">
      <c r="A611" s="90" t="s">
        <v>221</v>
      </c>
      <c r="B611" s="73">
        <v>504</v>
      </c>
      <c r="C611" s="86">
        <v>7</v>
      </c>
      <c r="D611" s="86">
        <v>3</v>
      </c>
      <c r="E611" s="113" t="s">
        <v>1</v>
      </c>
      <c r="F611" s="104">
        <v>0</v>
      </c>
      <c r="G611" s="105" t="s">
        <v>203</v>
      </c>
      <c r="H611" s="106" t="s">
        <v>114</v>
      </c>
      <c r="I611" s="40"/>
      <c r="J611" s="87"/>
      <c r="K611" s="29">
        <f>K612</f>
        <v>30263677.289999999</v>
      </c>
      <c r="L611" s="29">
        <f t="shared" si="298"/>
        <v>0</v>
      </c>
      <c r="M611" s="29">
        <f t="shared" si="298"/>
        <v>7512548.0700000003</v>
      </c>
      <c r="N611" s="75">
        <f t="shared" si="277"/>
        <v>24.823645844526517</v>
      </c>
      <c r="O611" s="29">
        <f t="shared" si="298"/>
        <v>7512548.0700000003</v>
      </c>
      <c r="P611" s="75">
        <f t="shared" si="274"/>
        <v>24.823645844526517</v>
      </c>
      <c r="Q611" s="2"/>
      <c r="R611" s="69"/>
      <c r="S611" s="69"/>
      <c r="T611" s="70"/>
      <c r="U611" s="70"/>
      <c r="V611" s="70"/>
      <c r="W611" s="70"/>
      <c r="X611" s="71"/>
    </row>
    <row r="612" spans="1:24" ht="75" x14ac:dyDescent="0.3">
      <c r="A612" s="90" t="s">
        <v>267</v>
      </c>
      <c r="B612" s="73">
        <v>504</v>
      </c>
      <c r="C612" s="86">
        <v>7</v>
      </c>
      <c r="D612" s="86">
        <v>3</v>
      </c>
      <c r="E612" s="113" t="s">
        <v>1</v>
      </c>
      <c r="F612" s="104">
        <v>1</v>
      </c>
      <c r="G612" s="105" t="s">
        <v>203</v>
      </c>
      <c r="H612" s="106" t="s">
        <v>114</v>
      </c>
      <c r="I612" s="40"/>
      <c r="J612" s="87"/>
      <c r="K612" s="29">
        <f>K613+K617+K627</f>
        <v>30263677.289999999</v>
      </c>
      <c r="L612" s="29">
        <f t="shared" ref="L612:O612" si="299">L613+L617+L627</f>
        <v>0</v>
      </c>
      <c r="M612" s="29">
        <f t="shared" si="299"/>
        <v>7512548.0700000003</v>
      </c>
      <c r="N612" s="75">
        <f t="shared" si="277"/>
        <v>24.823645844526517</v>
      </c>
      <c r="O612" s="29">
        <f t="shared" si="299"/>
        <v>7512548.0700000003</v>
      </c>
      <c r="P612" s="75">
        <f t="shared" si="274"/>
        <v>24.823645844526517</v>
      </c>
      <c r="Q612" s="2"/>
      <c r="R612" s="69"/>
      <c r="S612" s="69"/>
      <c r="T612" s="70"/>
      <c r="U612" s="70"/>
      <c r="V612" s="70"/>
      <c r="W612" s="70"/>
      <c r="X612" s="71"/>
    </row>
    <row r="613" spans="1:24" ht="37.5" x14ac:dyDescent="0.3">
      <c r="A613" s="90" t="s">
        <v>144</v>
      </c>
      <c r="B613" s="73">
        <v>504</v>
      </c>
      <c r="C613" s="86">
        <v>7</v>
      </c>
      <c r="D613" s="86">
        <v>3</v>
      </c>
      <c r="E613" s="113" t="s">
        <v>1</v>
      </c>
      <c r="F613" s="104">
        <v>1</v>
      </c>
      <c r="G613" s="105" t="s">
        <v>1</v>
      </c>
      <c r="H613" s="106" t="s">
        <v>114</v>
      </c>
      <c r="I613" s="40"/>
      <c r="J613" s="87"/>
      <c r="K613" s="29">
        <f>K614</f>
        <v>3255471</v>
      </c>
      <c r="L613" s="29">
        <f t="shared" ref="L613:O615" si="300">L614</f>
        <v>0</v>
      </c>
      <c r="M613" s="29">
        <f t="shared" si="300"/>
        <v>0</v>
      </c>
      <c r="N613" s="75">
        <f t="shared" si="277"/>
        <v>0</v>
      </c>
      <c r="O613" s="29">
        <f t="shared" si="300"/>
        <v>0</v>
      </c>
      <c r="P613" s="75">
        <f t="shared" si="274"/>
        <v>0</v>
      </c>
      <c r="Q613" s="2"/>
      <c r="R613" s="69"/>
      <c r="S613" s="69"/>
      <c r="T613" s="70"/>
      <c r="U613" s="70"/>
      <c r="V613" s="70"/>
      <c r="W613" s="70"/>
      <c r="X613" s="71"/>
    </row>
    <row r="614" spans="1:24" ht="318.75" x14ac:dyDescent="0.3">
      <c r="A614" s="90" t="s">
        <v>290</v>
      </c>
      <c r="B614" s="73">
        <v>504</v>
      </c>
      <c r="C614" s="86">
        <v>7</v>
      </c>
      <c r="D614" s="86">
        <v>3</v>
      </c>
      <c r="E614" s="113" t="s">
        <v>1</v>
      </c>
      <c r="F614" s="104">
        <v>1</v>
      </c>
      <c r="G614" s="105" t="s">
        <v>1</v>
      </c>
      <c r="H614" s="106" t="s">
        <v>145</v>
      </c>
      <c r="I614" s="40"/>
      <c r="J614" s="87"/>
      <c r="K614" s="29">
        <f>K615</f>
        <v>3255471</v>
      </c>
      <c r="L614" s="29">
        <f t="shared" si="300"/>
        <v>0</v>
      </c>
      <c r="M614" s="29">
        <f t="shared" si="300"/>
        <v>0</v>
      </c>
      <c r="N614" s="75">
        <f t="shared" si="277"/>
        <v>0</v>
      </c>
      <c r="O614" s="29">
        <f t="shared" si="300"/>
        <v>0</v>
      </c>
      <c r="P614" s="75">
        <f t="shared" si="274"/>
        <v>0</v>
      </c>
      <c r="Q614" s="2"/>
      <c r="R614" s="69"/>
      <c r="S614" s="69"/>
      <c r="T614" s="70"/>
      <c r="U614" s="70"/>
      <c r="V614" s="70"/>
      <c r="W614" s="70"/>
      <c r="X614" s="71"/>
    </row>
    <row r="615" spans="1:24" ht="56.25" x14ac:dyDescent="0.3">
      <c r="A615" s="90" t="s">
        <v>108</v>
      </c>
      <c r="B615" s="73">
        <v>504</v>
      </c>
      <c r="C615" s="86">
        <v>7</v>
      </c>
      <c r="D615" s="86">
        <v>3</v>
      </c>
      <c r="E615" s="113" t="s">
        <v>1</v>
      </c>
      <c r="F615" s="104">
        <v>1</v>
      </c>
      <c r="G615" s="105" t="s">
        <v>1</v>
      </c>
      <c r="H615" s="106" t="s">
        <v>145</v>
      </c>
      <c r="I615" s="40">
        <v>600</v>
      </c>
      <c r="J615" s="87"/>
      <c r="K615" s="29">
        <f>K616</f>
        <v>3255471</v>
      </c>
      <c r="L615" s="29">
        <f t="shared" si="300"/>
        <v>0</v>
      </c>
      <c r="M615" s="29">
        <f t="shared" si="300"/>
        <v>0</v>
      </c>
      <c r="N615" s="75">
        <f t="shared" si="277"/>
        <v>0</v>
      </c>
      <c r="O615" s="29">
        <f t="shared" si="300"/>
        <v>0</v>
      </c>
      <c r="P615" s="75">
        <f t="shared" si="274"/>
        <v>0</v>
      </c>
      <c r="Q615" s="2"/>
      <c r="R615" s="69"/>
      <c r="S615" s="69"/>
      <c r="T615" s="70"/>
      <c r="U615" s="70"/>
      <c r="V615" s="70"/>
      <c r="W615" s="70"/>
      <c r="X615" s="71"/>
    </row>
    <row r="616" spans="1:24" ht="18.75" x14ac:dyDescent="0.3">
      <c r="A616" s="90" t="s">
        <v>47</v>
      </c>
      <c r="B616" s="73">
        <v>504</v>
      </c>
      <c r="C616" s="86">
        <v>7</v>
      </c>
      <c r="D616" s="86">
        <v>3</v>
      </c>
      <c r="E616" s="113" t="s">
        <v>1</v>
      </c>
      <c r="F616" s="104">
        <v>1</v>
      </c>
      <c r="G616" s="105" t="s">
        <v>1</v>
      </c>
      <c r="H616" s="106" t="s">
        <v>145</v>
      </c>
      <c r="I616" s="40">
        <v>610</v>
      </c>
      <c r="J616" s="87"/>
      <c r="K616" s="29">
        <v>3255471</v>
      </c>
      <c r="L616" s="29"/>
      <c r="M616" s="29">
        <v>0</v>
      </c>
      <c r="N616" s="75">
        <f t="shared" si="277"/>
        <v>0</v>
      </c>
      <c r="O616" s="29">
        <f>M616</f>
        <v>0</v>
      </c>
      <c r="P616" s="75">
        <f t="shared" si="274"/>
        <v>0</v>
      </c>
      <c r="Q616" s="2"/>
      <c r="R616" s="69"/>
      <c r="S616" s="69"/>
      <c r="T616" s="70"/>
      <c r="U616" s="70"/>
      <c r="V616" s="70"/>
      <c r="W616" s="70"/>
      <c r="X616" s="71"/>
    </row>
    <row r="617" spans="1:24" ht="75" x14ac:dyDescent="0.3">
      <c r="A617" s="90" t="s">
        <v>146</v>
      </c>
      <c r="B617" s="73">
        <v>504</v>
      </c>
      <c r="C617" s="86">
        <v>7</v>
      </c>
      <c r="D617" s="86">
        <v>3</v>
      </c>
      <c r="E617" s="113" t="s">
        <v>1</v>
      </c>
      <c r="F617" s="104">
        <v>1</v>
      </c>
      <c r="G617" s="105" t="s">
        <v>27</v>
      </c>
      <c r="H617" s="106" t="s">
        <v>114</v>
      </c>
      <c r="I617" s="40"/>
      <c r="J617" s="87"/>
      <c r="K617" s="29">
        <f>K618+K621+K624</f>
        <v>18714455.289999999</v>
      </c>
      <c r="L617" s="29">
        <f t="shared" ref="L617:O617" si="301">L618+L621+L624</f>
        <v>0</v>
      </c>
      <c r="M617" s="29">
        <f t="shared" si="301"/>
        <v>3492697.83</v>
      </c>
      <c r="N617" s="75">
        <f t="shared" si="277"/>
        <v>18.663101735407231</v>
      </c>
      <c r="O617" s="29">
        <f t="shared" si="301"/>
        <v>3492697.83</v>
      </c>
      <c r="P617" s="75">
        <f t="shared" si="274"/>
        <v>18.663101735407231</v>
      </c>
      <c r="Q617" s="2"/>
      <c r="R617" s="69"/>
      <c r="S617" s="69"/>
      <c r="T617" s="70"/>
      <c r="U617" s="70"/>
      <c r="V617" s="70"/>
      <c r="W617" s="70"/>
      <c r="X617" s="71"/>
    </row>
    <row r="618" spans="1:24" ht="37.5" x14ac:dyDescent="0.3">
      <c r="A618" s="90" t="s">
        <v>46</v>
      </c>
      <c r="B618" s="73">
        <v>504</v>
      </c>
      <c r="C618" s="86">
        <v>7</v>
      </c>
      <c r="D618" s="86">
        <v>3</v>
      </c>
      <c r="E618" s="113" t="s">
        <v>1</v>
      </c>
      <c r="F618" s="104">
        <v>1</v>
      </c>
      <c r="G618" s="105" t="s">
        <v>27</v>
      </c>
      <c r="H618" s="106" t="s">
        <v>192</v>
      </c>
      <c r="I618" s="40"/>
      <c r="J618" s="87"/>
      <c r="K618" s="29">
        <f>K619</f>
        <v>2262818.77</v>
      </c>
      <c r="L618" s="29">
        <f t="shared" ref="L618:O619" si="302">L619</f>
        <v>0</v>
      </c>
      <c r="M618" s="29">
        <f t="shared" si="302"/>
        <v>737285.84</v>
      </c>
      <c r="N618" s="75">
        <f t="shared" si="277"/>
        <v>32.582628789136301</v>
      </c>
      <c r="O618" s="29">
        <f t="shared" si="302"/>
        <v>737285.84</v>
      </c>
      <c r="P618" s="75">
        <f t="shared" si="274"/>
        <v>32.582628789136301</v>
      </c>
      <c r="Q618" s="2"/>
      <c r="R618" s="69"/>
      <c r="S618" s="69"/>
      <c r="T618" s="70"/>
      <c r="U618" s="70"/>
      <c r="V618" s="70"/>
      <c r="W618" s="70"/>
      <c r="X618" s="71"/>
    </row>
    <row r="619" spans="1:24" ht="56.25" x14ac:dyDescent="0.3">
      <c r="A619" s="90" t="s">
        <v>108</v>
      </c>
      <c r="B619" s="73">
        <v>504</v>
      </c>
      <c r="C619" s="86">
        <v>7</v>
      </c>
      <c r="D619" s="86">
        <v>3</v>
      </c>
      <c r="E619" s="113" t="s">
        <v>1</v>
      </c>
      <c r="F619" s="104">
        <v>1</v>
      </c>
      <c r="G619" s="105" t="s">
        <v>27</v>
      </c>
      <c r="H619" s="106" t="s">
        <v>192</v>
      </c>
      <c r="I619" s="40">
        <v>600</v>
      </c>
      <c r="J619" s="87"/>
      <c r="K619" s="29">
        <f>K620</f>
        <v>2262818.77</v>
      </c>
      <c r="L619" s="29">
        <f t="shared" si="302"/>
        <v>0</v>
      </c>
      <c r="M619" s="29">
        <f t="shared" si="302"/>
        <v>737285.84</v>
      </c>
      <c r="N619" s="75">
        <f t="shared" si="277"/>
        <v>32.582628789136301</v>
      </c>
      <c r="O619" s="29">
        <f t="shared" si="302"/>
        <v>737285.84</v>
      </c>
      <c r="P619" s="75">
        <f t="shared" si="274"/>
        <v>32.582628789136301</v>
      </c>
      <c r="Q619" s="2"/>
      <c r="R619" s="69"/>
      <c r="S619" s="69"/>
      <c r="T619" s="70"/>
      <c r="U619" s="70"/>
      <c r="V619" s="70"/>
      <c r="W619" s="70"/>
      <c r="X619" s="71"/>
    </row>
    <row r="620" spans="1:24" ht="18.75" x14ac:dyDescent="0.3">
      <c r="A620" s="90" t="s">
        <v>47</v>
      </c>
      <c r="B620" s="73">
        <v>504</v>
      </c>
      <c r="C620" s="86">
        <v>7</v>
      </c>
      <c r="D620" s="86">
        <v>3</v>
      </c>
      <c r="E620" s="113" t="s">
        <v>1</v>
      </c>
      <c r="F620" s="104">
        <v>1</v>
      </c>
      <c r="G620" s="105" t="s">
        <v>27</v>
      </c>
      <c r="H620" s="106" t="s">
        <v>192</v>
      </c>
      <c r="I620" s="40">
        <v>610</v>
      </c>
      <c r="J620" s="87"/>
      <c r="K620" s="29">
        <v>2262818.77</v>
      </c>
      <c r="L620" s="29"/>
      <c r="M620" s="29">
        <v>737285.84</v>
      </c>
      <c r="N620" s="75">
        <f t="shared" si="277"/>
        <v>32.582628789136301</v>
      </c>
      <c r="O620" s="29">
        <f>M620</f>
        <v>737285.84</v>
      </c>
      <c r="P620" s="75">
        <f t="shared" si="274"/>
        <v>32.582628789136301</v>
      </c>
      <c r="Q620" s="2"/>
      <c r="R620" s="69"/>
      <c r="S620" s="69"/>
      <c r="T620" s="70"/>
      <c r="U620" s="70"/>
      <c r="V620" s="70"/>
      <c r="W620" s="70"/>
      <c r="X620" s="71"/>
    </row>
    <row r="621" spans="1:24" ht="131.25" x14ac:dyDescent="0.3">
      <c r="A621" s="90" t="s">
        <v>218</v>
      </c>
      <c r="B621" s="73">
        <v>504</v>
      </c>
      <c r="C621" s="86">
        <v>7</v>
      </c>
      <c r="D621" s="86">
        <v>3</v>
      </c>
      <c r="E621" s="113" t="s">
        <v>1</v>
      </c>
      <c r="F621" s="104">
        <v>1</v>
      </c>
      <c r="G621" s="105" t="s">
        <v>27</v>
      </c>
      <c r="H621" s="106" t="s">
        <v>217</v>
      </c>
      <c r="I621" s="40"/>
      <c r="J621" s="87"/>
      <c r="K621" s="29">
        <f>K622</f>
        <v>11915940</v>
      </c>
      <c r="L621" s="29">
        <f t="shared" ref="L621:O622" si="303">L622</f>
        <v>0</v>
      </c>
      <c r="M621" s="29">
        <f t="shared" si="303"/>
        <v>1554242.85</v>
      </c>
      <c r="N621" s="75">
        <f t="shared" si="277"/>
        <v>13.043392715975408</v>
      </c>
      <c r="O621" s="29">
        <f t="shared" si="303"/>
        <v>1554242.85</v>
      </c>
      <c r="P621" s="75">
        <f t="shared" si="274"/>
        <v>13.043392715975408</v>
      </c>
      <c r="Q621" s="2"/>
      <c r="R621" s="69"/>
      <c r="S621" s="69"/>
      <c r="T621" s="70"/>
      <c r="U621" s="70"/>
      <c r="V621" s="70"/>
      <c r="W621" s="70"/>
      <c r="X621" s="71"/>
    </row>
    <row r="622" spans="1:24" ht="56.25" x14ac:dyDescent="0.3">
      <c r="A622" s="90" t="s">
        <v>108</v>
      </c>
      <c r="B622" s="73">
        <v>504</v>
      </c>
      <c r="C622" s="86">
        <v>7</v>
      </c>
      <c r="D622" s="86">
        <v>3</v>
      </c>
      <c r="E622" s="113" t="s">
        <v>1</v>
      </c>
      <c r="F622" s="104">
        <v>1</v>
      </c>
      <c r="G622" s="105" t="s">
        <v>27</v>
      </c>
      <c r="H622" s="106" t="s">
        <v>217</v>
      </c>
      <c r="I622" s="40">
        <v>600</v>
      </c>
      <c r="J622" s="87"/>
      <c r="K622" s="29">
        <f>K623</f>
        <v>11915940</v>
      </c>
      <c r="L622" s="29">
        <f t="shared" si="303"/>
        <v>0</v>
      </c>
      <c r="M622" s="29">
        <f t="shared" si="303"/>
        <v>1554242.85</v>
      </c>
      <c r="N622" s="75">
        <f t="shared" si="277"/>
        <v>13.043392715975408</v>
      </c>
      <c r="O622" s="29">
        <f t="shared" si="303"/>
        <v>1554242.85</v>
      </c>
      <c r="P622" s="75">
        <f t="shared" si="274"/>
        <v>13.043392715975408</v>
      </c>
      <c r="Q622" s="2"/>
      <c r="R622" s="69"/>
      <c r="S622" s="69"/>
      <c r="T622" s="70"/>
      <c r="U622" s="70"/>
      <c r="V622" s="70"/>
      <c r="W622" s="70"/>
      <c r="X622" s="71"/>
    </row>
    <row r="623" spans="1:24" ht="18.75" x14ac:dyDescent="0.3">
      <c r="A623" s="90" t="s">
        <v>47</v>
      </c>
      <c r="B623" s="73">
        <v>504</v>
      </c>
      <c r="C623" s="86">
        <v>7</v>
      </c>
      <c r="D623" s="86">
        <v>3</v>
      </c>
      <c r="E623" s="113" t="s">
        <v>1</v>
      </c>
      <c r="F623" s="104">
        <v>1</v>
      </c>
      <c r="G623" s="105" t="s">
        <v>27</v>
      </c>
      <c r="H623" s="106" t="s">
        <v>217</v>
      </c>
      <c r="I623" s="40">
        <v>610</v>
      </c>
      <c r="J623" s="87"/>
      <c r="K623" s="29">
        <v>11915940</v>
      </c>
      <c r="L623" s="29"/>
      <c r="M623" s="29">
        <v>1554242.85</v>
      </c>
      <c r="N623" s="75">
        <f t="shared" si="277"/>
        <v>13.043392715975408</v>
      </c>
      <c r="O623" s="29">
        <f>M623</f>
        <v>1554242.85</v>
      </c>
      <c r="P623" s="75">
        <f t="shared" si="274"/>
        <v>13.043392715975408</v>
      </c>
      <c r="Q623" s="2"/>
      <c r="R623" s="69"/>
      <c r="S623" s="69"/>
      <c r="T623" s="70"/>
      <c r="U623" s="70"/>
      <c r="V623" s="70"/>
      <c r="W623" s="70"/>
      <c r="X623" s="71"/>
    </row>
    <row r="624" spans="1:24" ht="131.25" x14ac:dyDescent="0.3">
      <c r="A624" s="90" t="s">
        <v>218</v>
      </c>
      <c r="B624" s="73">
        <v>504</v>
      </c>
      <c r="C624" s="86">
        <v>7</v>
      </c>
      <c r="D624" s="86">
        <v>3</v>
      </c>
      <c r="E624" s="113" t="s">
        <v>1</v>
      </c>
      <c r="F624" s="104">
        <v>1</v>
      </c>
      <c r="G624" s="105" t="s">
        <v>27</v>
      </c>
      <c r="H624" s="106" t="s">
        <v>219</v>
      </c>
      <c r="I624" s="40"/>
      <c r="J624" s="87"/>
      <c r="K624" s="29">
        <f>K625</f>
        <v>4535696.5199999996</v>
      </c>
      <c r="L624" s="29">
        <f t="shared" ref="L624:O625" si="304">L625</f>
        <v>0</v>
      </c>
      <c r="M624" s="29">
        <f t="shared" si="304"/>
        <v>1201169.1399999999</v>
      </c>
      <c r="N624" s="75">
        <f t="shared" ref="N624:N682" si="305">M624/K624*100</f>
        <v>26.482572956622768</v>
      </c>
      <c r="O624" s="29">
        <f t="shared" si="304"/>
        <v>1201169.1399999999</v>
      </c>
      <c r="P624" s="75">
        <f t="shared" si="274"/>
        <v>26.482572956622768</v>
      </c>
      <c r="Q624" s="2"/>
      <c r="R624" s="69"/>
      <c r="S624" s="69"/>
      <c r="T624" s="70"/>
      <c r="U624" s="70"/>
      <c r="V624" s="70"/>
      <c r="W624" s="70"/>
      <c r="X624" s="71"/>
    </row>
    <row r="625" spans="1:24" ht="56.25" x14ac:dyDescent="0.3">
      <c r="A625" s="90" t="s">
        <v>108</v>
      </c>
      <c r="B625" s="73">
        <v>504</v>
      </c>
      <c r="C625" s="86">
        <v>7</v>
      </c>
      <c r="D625" s="86">
        <v>3</v>
      </c>
      <c r="E625" s="113" t="s">
        <v>1</v>
      </c>
      <c r="F625" s="104">
        <v>1</v>
      </c>
      <c r="G625" s="105" t="s">
        <v>27</v>
      </c>
      <c r="H625" s="106" t="s">
        <v>219</v>
      </c>
      <c r="I625" s="40">
        <v>600</v>
      </c>
      <c r="J625" s="87"/>
      <c r="K625" s="29">
        <f>K626</f>
        <v>4535696.5199999996</v>
      </c>
      <c r="L625" s="29">
        <f t="shared" si="304"/>
        <v>0</v>
      </c>
      <c r="M625" s="29">
        <f t="shared" si="304"/>
        <v>1201169.1399999999</v>
      </c>
      <c r="N625" s="75">
        <f t="shared" si="305"/>
        <v>26.482572956622768</v>
      </c>
      <c r="O625" s="29">
        <f t="shared" si="304"/>
        <v>1201169.1399999999</v>
      </c>
      <c r="P625" s="75">
        <f t="shared" si="274"/>
        <v>26.482572956622768</v>
      </c>
      <c r="Q625" s="2"/>
      <c r="R625" s="69"/>
      <c r="S625" s="69"/>
      <c r="T625" s="70"/>
      <c r="U625" s="70"/>
      <c r="V625" s="70"/>
      <c r="W625" s="70"/>
      <c r="X625" s="71"/>
    </row>
    <row r="626" spans="1:24" ht="18.75" x14ac:dyDescent="0.3">
      <c r="A626" s="90" t="s">
        <v>47</v>
      </c>
      <c r="B626" s="73">
        <v>504</v>
      </c>
      <c r="C626" s="86">
        <v>7</v>
      </c>
      <c r="D626" s="86">
        <v>3</v>
      </c>
      <c r="E626" s="113" t="s">
        <v>1</v>
      </c>
      <c r="F626" s="104">
        <v>1</v>
      </c>
      <c r="G626" s="105" t="s">
        <v>27</v>
      </c>
      <c r="H626" s="106" t="s">
        <v>219</v>
      </c>
      <c r="I626" s="40">
        <v>610</v>
      </c>
      <c r="J626" s="87"/>
      <c r="K626" s="29">
        <v>4535696.5199999996</v>
      </c>
      <c r="L626" s="29"/>
      <c r="M626" s="29">
        <v>1201169.1399999999</v>
      </c>
      <c r="N626" s="75">
        <f t="shared" si="305"/>
        <v>26.482572956622768</v>
      </c>
      <c r="O626" s="29">
        <f>M626</f>
        <v>1201169.1399999999</v>
      </c>
      <c r="P626" s="75">
        <f t="shared" si="274"/>
        <v>26.482572956622768</v>
      </c>
      <c r="Q626" s="2"/>
      <c r="R626" s="69"/>
      <c r="S626" s="69"/>
      <c r="T626" s="70"/>
      <c r="U626" s="70"/>
      <c r="V626" s="70"/>
      <c r="W626" s="70"/>
      <c r="X626" s="71"/>
    </row>
    <row r="627" spans="1:24" ht="56.25" x14ac:dyDescent="0.3">
      <c r="A627" s="90" t="s">
        <v>264</v>
      </c>
      <c r="B627" s="73">
        <v>504</v>
      </c>
      <c r="C627" s="86">
        <v>7</v>
      </c>
      <c r="D627" s="86">
        <v>3</v>
      </c>
      <c r="E627" s="113" t="s">
        <v>1</v>
      </c>
      <c r="F627" s="104">
        <v>1</v>
      </c>
      <c r="G627" s="105" t="s">
        <v>165</v>
      </c>
      <c r="H627" s="106" t="s">
        <v>114</v>
      </c>
      <c r="I627" s="40"/>
      <c r="J627" s="87"/>
      <c r="K627" s="29">
        <f>K628+K635+K638</f>
        <v>8293751</v>
      </c>
      <c r="L627" s="29">
        <f t="shared" ref="L627:O627" si="306">L628+L635+L638</f>
        <v>0</v>
      </c>
      <c r="M627" s="29">
        <f t="shared" si="306"/>
        <v>4019850.24</v>
      </c>
      <c r="N627" s="75">
        <f t="shared" si="305"/>
        <v>48.468422068615276</v>
      </c>
      <c r="O627" s="29">
        <f t="shared" si="306"/>
        <v>4019850.24</v>
      </c>
      <c r="P627" s="75">
        <f t="shared" ref="P627:P701" si="307">O627/K627*100</f>
        <v>48.468422068615276</v>
      </c>
      <c r="Q627" s="2"/>
      <c r="R627" s="69"/>
      <c r="S627" s="69"/>
      <c r="T627" s="70"/>
      <c r="U627" s="70"/>
      <c r="V627" s="70"/>
      <c r="W627" s="70"/>
      <c r="X627" s="71"/>
    </row>
    <row r="628" spans="1:24" ht="75" x14ac:dyDescent="0.3">
      <c r="A628" s="90" t="s">
        <v>265</v>
      </c>
      <c r="B628" s="73">
        <v>504</v>
      </c>
      <c r="C628" s="86">
        <v>7</v>
      </c>
      <c r="D628" s="86">
        <v>3</v>
      </c>
      <c r="E628" s="113" t="s">
        <v>1</v>
      </c>
      <c r="F628" s="104">
        <v>1</v>
      </c>
      <c r="G628" s="105" t="s">
        <v>165</v>
      </c>
      <c r="H628" s="106" t="s">
        <v>209</v>
      </c>
      <c r="I628" s="40"/>
      <c r="J628" s="87"/>
      <c r="K628" s="29">
        <f>K629+K633</f>
        <v>1209397.52</v>
      </c>
      <c r="L628" s="29">
        <f t="shared" ref="L628:O628" si="308">L629+L633</f>
        <v>0</v>
      </c>
      <c r="M628" s="29">
        <f t="shared" si="308"/>
        <v>276429.37</v>
      </c>
      <c r="N628" s="75">
        <f t="shared" si="305"/>
        <v>22.856783268416162</v>
      </c>
      <c r="O628" s="29">
        <f t="shared" si="308"/>
        <v>276429.37</v>
      </c>
      <c r="P628" s="75">
        <f t="shared" si="307"/>
        <v>22.856783268416162</v>
      </c>
      <c r="Q628" s="2"/>
      <c r="R628" s="69"/>
      <c r="S628" s="69"/>
      <c r="T628" s="70"/>
      <c r="U628" s="70"/>
      <c r="V628" s="70"/>
      <c r="W628" s="70"/>
      <c r="X628" s="71"/>
    </row>
    <row r="629" spans="1:24" ht="56.25" x14ac:dyDescent="0.3">
      <c r="A629" s="85" t="s">
        <v>108</v>
      </c>
      <c r="B629" s="73">
        <v>504</v>
      </c>
      <c r="C629" s="86">
        <v>7</v>
      </c>
      <c r="D629" s="86">
        <v>3</v>
      </c>
      <c r="E629" s="113" t="s">
        <v>1</v>
      </c>
      <c r="F629" s="104">
        <v>1</v>
      </c>
      <c r="G629" s="105" t="s">
        <v>165</v>
      </c>
      <c r="H629" s="106" t="s">
        <v>209</v>
      </c>
      <c r="I629" s="40">
        <v>600</v>
      </c>
      <c r="J629" s="87"/>
      <c r="K629" s="29">
        <f>K630+K631+K632</f>
        <v>1154397.52</v>
      </c>
      <c r="L629" s="29">
        <f t="shared" ref="L629:O629" si="309">L630+L631+L632</f>
        <v>0</v>
      </c>
      <c r="M629" s="29">
        <f t="shared" si="309"/>
        <v>276429.37</v>
      </c>
      <c r="N629" s="75">
        <f t="shared" si="305"/>
        <v>23.945769564716322</v>
      </c>
      <c r="O629" s="29">
        <f t="shared" si="309"/>
        <v>276429.37</v>
      </c>
      <c r="P629" s="75">
        <f t="shared" si="307"/>
        <v>23.945769564716322</v>
      </c>
      <c r="Q629" s="2"/>
      <c r="R629" s="69"/>
      <c r="S629" s="69"/>
      <c r="T629" s="70"/>
      <c r="U629" s="70"/>
      <c r="V629" s="70"/>
      <c r="W629" s="70"/>
      <c r="X629" s="71"/>
    </row>
    <row r="630" spans="1:24" ht="18.75" x14ac:dyDescent="0.3">
      <c r="A630" s="85" t="s">
        <v>47</v>
      </c>
      <c r="B630" s="73">
        <v>504</v>
      </c>
      <c r="C630" s="86">
        <v>7</v>
      </c>
      <c r="D630" s="86">
        <v>3</v>
      </c>
      <c r="E630" s="113" t="s">
        <v>1</v>
      </c>
      <c r="F630" s="104">
        <v>1</v>
      </c>
      <c r="G630" s="105" t="s">
        <v>165</v>
      </c>
      <c r="H630" s="106" t="s">
        <v>209</v>
      </c>
      <c r="I630" s="40">
        <v>610</v>
      </c>
      <c r="J630" s="87"/>
      <c r="K630" s="29">
        <v>1044397.52</v>
      </c>
      <c r="L630" s="29"/>
      <c r="M630" s="29">
        <v>276429.37</v>
      </c>
      <c r="N630" s="75">
        <f t="shared" si="305"/>
        <v>26.467830946209066</v>
      </c>
      <c r="O630" s="29">
        <f>M630</f>
        <v>276429.37</v>
      </c>
      <c r="P630" s="75">
        <f t="shared" si="307"/>
        <v>26.467830946209066</v>
      </c>
      <c r="Q630" s="2"/>
      <c r="R630" s="69"/>
      <c r="S630" s="69"/>
      <c r="T630" s="70"/>
      <c r="U630" s="70"/>
      <c r="V630" s="70"/>
      <c r="W630" s="70"/>
      <c r="X630" s="71"/>
    </row>
    <row r="631" spans="1:24" ht="18.75" x14ac:dyDescent="0.3">
      <c r="A631" s="90" t="s">
        <v>294</v>
      </c>
      <c r="B631" s="73">
        <v>504</v>
      </c>
      <c r="C631" s="86">
        <v>7</v>
      </c>
      <c r="D631" s="86">
        <v>3</v>
      </c>
      <c r="E631" s="113" t="s">
        <v>1</v>
      </c>
      <c r="F631" s="104">
        <v>1</v>
      </c>
      <c r="G631" s="105" t="s">
        <v>165</v>
      </c>
      <c r="H631" s="106" t="s">
        <v>209</v>
      </c>
      <c r="I631" s="40">
        <v>620</v>
      </c>
      <c r="J631" s="87"/>
      <c r="K631" s="29">
        <v>55000</v>
      </c>
      <c r="L631" s="29"/>
      <c r="M631" s="29">
        <v>0</v>
      </c>
      <c r="N631" s="75">
        <f t="shared" si="305"/>
        <v>0</v>
      </c>
      <c r="O631" s="29">
        <f>M631</f>
        <v>0</v>
      </c>
      <c r="P631" s="75">
        <f t="shared" si="307"/>
        <v>0</v>
      </c>
      <c r="Q631" s="2"/>
      <c r="R631" s="69"/>
      <c r="S631" s="69"/>
      <c r="T631" s="70"/>
      <c r="U631" s="70"/>
      <c r="V631" s="70"/>
      <c r="W631" s="70"/>
      <c r="X631" s="71"/>
    </row>
    <row r="632" spans="1:24" ht="75" x14ac:dyDescent="0.3">
      <c r="A632" s="90" t="s">
        <v>295</v>
      </c>
      <c r="B632" s="73">
        <v>504</v>
      </c>
      <c r="C632" s="86">
        <v>7</v>
      </c>
      <c r="D632" s="86">
        <v>3</v>
      </c>
      <c r="E632" s="113" t="s">
        <v>1</v>
      </c>
      <c r="F632" s="104">
        <v>1</v>
      </c>
      <c r="G632" s="105" t="s">
        <v>165</v>
      </c>
      <c r="H632" s="106" t="s">
        <v>209</v>
      </c>
      <c r="I632" s="40">
        <v>630</v>
      </c>
      <c r="J632" s="87"/>
      <c r="K632" s="29">
        <v>55000</v>
      </c>
      <c r="L632" s="29"/>
      <c r="M632" s="29">
        <v>0</v>
      </c>
      <c r="N632" s="75">
        <f t="shared" si="305"/>
        <v>0</v>
      </c>
      <c r="O632" s="29">
        <f>M632</f>
        <v>0</v>
      </c>
      <c r="P632" s="75">
        <f t="shared" si="307"/>
        <v>0</v>
      </c>
      <c r="Q632" s="2"/>
      <c r="R632" s="69"/>
      <c r="S632" s="69"/>
      <c r="T632" s="70"/>
      <c r="U632" s="70"/>
      <c r="V632" s="70"/>
      <c r="W632" s="70"/>
      <c r="X632" s="71"/>
    </row>
    <row r="633" spans="1:24" ht="18.75" x14ac:dyDescent="0.3">
      <c r="A633" s="90" t="s">
        <v>105</v>
      </c>
      <c r="B633" s="73">
        <v>504</v>
      </c>
      <c r="C633" s="86">
        <v>7</v>
      </c>
      <c r="D633" s="86">
        <v>3</v>
      </c>
      <c r="E633" s="113" t="s">
        <v>1</v>
      </c>
      <c r="F633" s="104">
        <v>1</v>
      </c>
      <c r="G633" s="105" t="s">
        <v>165</v>
      </c>
      <c r="H633" s="106" t="s">
        <v>209</v>
      </c>
      <c r="I633" s="40">
        <v>800</v>
      </c>
      <c r="J633" s="87"/>
      <c r="K633" s="29">
        <f>K634</f>
        <v>55000</v>
      </c>
      <c r="L633" s="29">
        <f t="shared" ref="L633:O633" si="310">L634</f>
        <v>0</v>
      </c>
      <c r="M633" s="29">
        <f t="shared" si="310"/>
        <v>0</v>
      </c>
      <c r="N633" s="75">
        <f t="shared" si="305"/>
        <v>0</v>
      </c>
      <c r="O633" s="29">
        <f t="shared" si="310"/>
        <v>0</v>
      </c>
      <c r="P633" s="75">
        <f t="shared" si="307"/>
        <v>0</v>
      </c>
      <c r="Q633" s="2"/>
      <c r="R633" s="69"/>
      <c r="S633" s="69"/>
      <c r="T633" s="70"/>
      <c r="U633" s="70"/>
      <c r="V633" s="70"/>
      <c r="W633" s="70"/>
      <c r="X633" s="71"/>
    </row>
    <row r="634" spans="1:24" ht="75" x14ac:dyDescent="0.3">
      <c r="A634" s="90" t="s">
        <v>296</v>
      </c>
      <c r="B634" s="73">
        <v>504</v>
      </c>
      <c r="C634" s="86">
        <v>7</v>
      </c>
      <c r="D634" s="86">
        <v>3</v>
      </c>
      <c r="E634" s="113" t="s">
        <v>1</v>
      </c>
      <c r="F634" s="104">
        <v>1</v>
      </c>
      <c r="G634" s="105" t="s">
        <v>165</v>
      </c>
      <c r="H634" s="106" t="s">
        <v>209</v>
      </c>
      <c r="I634" s="40">
        <v>810</v>
      </c>
      <c r="J634" s="87"/>
      <c r="K634" s="29">
        <v>55000</v>
      </c>
      <c r="L634" s="29"/>
      <c r="M634" s="29">
        <v>0</v>
      </c>
      <c r="N634" s="75">
        <f t="shared" si="305"/>
        <v>0</v>
      </c>
      <c r="O634" s="29">
        <f>M634</f>
        <v>0</v>
      </c>
      <c r="P634" s="75">
        <f t="shared" si="307"/>
        <v>0</v>
      </c>
      <c r="Q634" s="2"/>
      <c r="R634" s="69"/>
      <c r="S634" s="69"/>
      <c r="T634" s="70"/>
      <c r="U634" s="70"/>
      <c r="V634" s="70"/>
      <c r="W634" s="70"/>
      <c r="X634" s="71"/>
    </row>
    <row r="635" spans="1:24" ht="131.25" x14ac:dyDescent="0.3">
      <c r="A635" s="90" t="s">
        <v>218</v>
      </c>
      <c r="B635" s="73">
        <v>504</v>
      </c>
      <c r="C635" s="86">
        <v>7</v>
      </c>
      <c r="D635" s="86">
        <v>3</v>
      </c>
      <c r="E635" s="113" t="s">
        <v>1</v>
      </c>
      <c r="F635" s="104">
        <v>1</v>
      </c>
      <c r="G635" s="105" t="s">
        <v>165</v>
      </c>
      <c r="H635" s="106" t="s">
        <v>297</v>
      </c>
      <c r="I635" s="40"/>
      <c r="J635" s="87"/>
      <c r="K635" s="29">
        <f>K636</f>
        <v>4340156</v>
      </c>
      <c r="L635" s="29">
        <f t="shared" ref="L635:O636" si="311">L636</f>
        <v>0</v>
      </c>
      <c r="M635" s="29">
        <f t="shared" si="311"/>
        <v>2745675.15</v>
      </c>
      <c r="N635" s="75">
        <f t="shared" si="305"/>
        <v>63.262130439551022</v>
      </c>
      <c r="O635" s="29">
        <f t="shared" si="311"/>
        <v>2745675.15</v>
      </c>
      <c r="P635" s="75">
        <f t="shared" si="307"/>
        <v>63.262130439551022</v>
      </c>
      <c r="Q635" s="2"/>
      <c r="R635" s="69"/>
      <c r="S635" s="69"/>
      <c r="T635" s="70"/>
      <c r="U635" s="70"/>
      <c r="V635" s="70"/>
      <c r="W635" s="70"/>
      <c r="X635" s="71"/>
    </row>
    <row r="636" spans="1:24" ht="56.25" x14ac:dyDescent="0.3">
      <c r="A636" s="85" t="s">
        <v>108</v>
      </c>
      <c r="B636" s="73">
        <v>504</v>
      </c>
      <c r="C636" s="86">
        <v>7</v>
      </c>
      <c r="D636" s="86">
        <v>3</v>
      </c>
      <c r="E636" s="113" t="s">
        <v>1</v>
      </c>
      <c r="F636" s="104">
        <v>1</v>
      </c>
      <c r="G636" s="105" t="s">
        <v>165</v>
      </c>
      <c r="H636" s="106" t="s">
        <v>297</v>
      </c>
      <c r="I636" s="40">
        <v>600</v>
      </c>
      <c r="J636" s="87"/>
      <c r="K636" s="29">
        <f>K637</f>
        <v>4340156</v>
      </c>
      <c r="L636" s="29">
        <f t="shared" si="311"/>
        <v>0</v>
      </c>
      <c r="M636" s="29">
        <f t="shared" si="311"/>
        <v>2745675.15</v>
      </c>
      <c r="N636" s="75">
        <f t="shared" si="305"/>
        <v>63.262130439551022</v>
      </c>
      <c r="O636" s="29">
        <f t="shared" si="311"/>
        <v>2745675.15</v>
      </c>
      <c r="P636" s="75">
        <f t="shared" si="307"/>
        <v>63.262130439551022</v>
      </c>
      <c r="Q636" s="2"/>
      <c r="R636" s="69"/>
      <c r="S636" s="69"/>
      <c r="T636" s="70"/>
      <c r="U636" s="70"/>
      <c r="V636" s="70"/>
      <c r="W636" s="70"/>
      <c r="X636" s="71"/>
    </row>
    <row r="637" spans="1:24" ht="18.75" x14ac:dyDescent="0.3">
      <c r="A637" s="85" t="s">
        <v>47</v>
      </c>
      <c r="B637" s="73">
        <v>504</v>
      </c>
      <c r="C637" s="86">
        <v>7</v>
      </c>
      <c r="D637" s="86">
        <v>3</v>
      </c>
      <c r="E637" s="113" t="s">
        <v>1</v>
      </c>
      <c r="F637" s="104">
        <v>1</v>
      </c>
      <c r="G637" s="105" t="s">
        <v>165</v>
      </c>
      <c r="H637" s="106" t="s">
        <v>297</v>
      </c>
      <c r="I637" s="40">
        <v>610</v>
      </c>
      <c r="J637" s="87"/>
      <c r="K637" s="29">
        <v>4340156</v>
      </c>
      <c r="L637" s="29"/>
      <c r="M637" s="29">
        <v>2745675.15</v>
      </c>
      <c r="N637" s="75">
        <f t="shared" si="305"/>
        <v>63.262130439551022</v>
      </c>
      <c r="O637" s="29">
        <f>M637</f>
        <v>2745675.15</v>
      </c>
      <c r="P637" s="75">
        <f t="shared" si="307"/>
        <v>63.262130439551022</v>
      </c>
      <c r="Q637" s="2"/>
      <c r="R637" s="69"/>
      <c r="S637" s="69"/>
      <c r="T637" s="70"/>
      <c r="U637" s="70"/>
      <c r="V637" s="70"/>
      <c r="W637" s="70"/>
      <c r="X637" s="71"/>
    </row>
    <row r="638" spans="1:24" ht="131.25" x14ac:dyDescent="0.3">
      <c r="A638" s="90" t="s">
        <v>218</v>
      </c>
      <c r="B638" s="73">
        <v>504</v>
      </c>
      <c r="C638" s="86">
        <v>7</v>
      </c>
      <c r="D638" s="86">
        <v>3</v>
      </c>
      <c r="E638" s="113" t="s">
        <v>1</v>
      </c>
      <c r="F638" s="104">
        <v>1</v>
      </c>
      <c r="G638" s="105" t="s">
        <v>165</v>
      </c>
      <c r="H638" s="106" t="s">
        <v>263</v>
      </c>
      <c r="I638" s="40"/>
      <c r="J638" s="87"/>
      <c r="K638" s="29">
        <f>K639</f>
        <v>2744197.48</v>
      </c>
      <c r="L638" s="29"/>
      <c r="M638" s="29">
        <f>M639</f>
        <v>997745.72</v>
      </c>
      <c r="N638" s="75">
        <f t="shared" si="305"/>
        <v>36.358378989547063</v>
      </c>
      <c r="O638" s="29">
        <f>O639</f>
        <v>997745.72</v>
      </c>
      <c r="P638" s="75">
        <f t="shared" si="307"/>
        <v>36.358378989547063</v>
      </c>
      <c r="Q638" s="2"/>
      <c r="R638" s="69"/>
      <c r="S638" s="69"/>
      <c r="T638" s="70"/>
      <c r="U638" s="70"/>
      <c r="V638" s="70"/>
      <c r="W638" s="70"/>
      <c r="X638" s="71"/>
    </row>
    <row r="639" spans="1:24" ht="56.25" x14ac:dyDescent="0.3">
      <c r="A639" s="85" t="s">
        <v>108</v>
      </c>
      <c r="B639" s="73">
        <v>504</v>
      </c>
      <c r="C639" s="86">
        <v>7</v>
      </c>
      <c r="D639" s="86">
        <v>3</v>
      </c>
      <c r="E639" s="113" t="s">
        <v>1</v>
      </c>
      <c r="F639" s="104">
        <v>1</v>
      </c>
      <c r="G639" s="105" t="s">
        <v>165</v>
      </c>
      <c r="H639" s="106" t="s">
        <v>263</v>
      </c>
      <c r="I639" s="40">
        <v>600</v>
      </c>
      <c r="J639" s="87"/>
      <c r="K639" s="29">
        <f>K640</f>
        <v>2744197.48</v>
      </c>
      <c r="L639" s="29"/>
      <c r="M639" s="29">
        <f>M640</f>
        <v>997745.72</v>
      </c>
      <c r="N639" s="75">
        <f t="shared" si="305"/>
        <v>36.358378989547063</v>
      </c>
      <c r="O639" s="29">
        <f>O640</f>
        <v>997745.72</v>
      </c>
      <c r="P639" s="75">
        <f t="shared" si="307"/>
        <v>36.358378989547063</v>
      </c>
      <c r="Q639" s="2"/>
      <c r="R639" s="69"/>
      <c r="S639" s="69"/>
      <c r="T639" s="70"/>
      <c r="U639" s="70"/>
      <c r="V639" s="70"/>
      <c r="W639" s="70"/>
      <c r="X639" s="71"/>
    </row>
    <row r="640" spans="1:24" ht="18.75" x14ac:dyDescent="0.3">
      <c r="A640" s="85" t="s">
        <v>47</v>
      </c>
      <c r="B640" s="73">
        <v>504</v>
      </c>
      <c r="C640" s="86">
        <v>7</v>
      </c>
      <c r="D640" s="86">
        <v>3</v>
      </c>
      <c r="E640" s="113" t="s">
        <v>1</v>
      </c>
      <c r="F640" s="104">
        <v>1</v>
      </c>
      <c r="G640" s="105" t="s">
        <v>165</v>
      </c>
      <c r="H640" s="106" t="s">
        <v>263</v>
      </c>
      <c r="I640" s="40">
        <v>610</v>
      </c>
      <c r="J640" s="87"/>
      <c r="K640" s="29">
        <v>2744197.48</v>
      </c>
      <c r="L640" s="29"/>
      <c r="M640" s="29">
        <v>997745.72</v>
      </c>
      <c r="N640" s="75">
        <f t="shared" si="305"/>
        <v>36.358378989547063</v>
      </c>
      <c r="O640" s="29">
        <f>M640</f>
        <v>997745.72</v>
      </c>
      <c r="P640" s="75">
        <f t="shared" si="307"/>
        <v>36.358378989547063</v>
      </c>
      <c r="Q640" s="2"/>
      <c r="R640" s="69"/>
      <c r="S640" s="69"/>
      <c r="T640" s="70"/>
      <c r="U640" s="70"/>
      <c r="V640" s="70"/>
      <c r="W640" s="70"/>
      <c r="X640" s="71"/>
    </row>
    <row r="641" spans="1:24" ht="18.75" x14ac:dyDescent="0.3">
      <c r="A641" s="90" t="s">
        <v>268</v>
      </c>
      <c r="B641" s="73">
        <v>504</v>
      </c>
      <c r="C641" s="88">
        <v>7</v>
      </c>
      <c r="D641" s="88">
        <v>9</v>
      </c>
      <c r="E641" s="115"/>
      <c r="F641" s="111"/>
      <c r="G641" s="111"/>
      <c r="H641" s="116"/>
      <c r="I641" s="76"/>
      <c r="J641" s="89"/>
      <c r="K641" s="58">
        <f>K642</f>
        <v>107888356.22999999</v>
      </c>
      <c r="L641" s="58" t="e">
        <f t="shared" ref="L641:O641" si="312">L642</f>
        <v>#REF!</v>
      </c>
      <c r="M641" s="58">
        <f t="shared" si="312"/>
        <v>25330393.73</v>
      </c>
      <c r="N641" s="75">
        <f t="shared" si="305"/>
        <v>23.478338733792388</v>
      </c>
      <c r="O641" s="58">
        <f t="shared" si="312"/>
        <v>25330393.73</v>
      </c>
      <c r="P641" s="75">
        <f t="shared" si="307"/>
        <v>23.478338733792388</v>
      </c>
      <c r="Q641" s="2"/>
      <c r="R641" s="69"/>
      <c r="S641" s="69"/>
      <c r="T641" s="70"/>
      <c r="U641" s="70"/>
      <c r="V641" s="70"/>
      <c r="W641" s="70"/>
      <c r="X641" s="71"/>
    </row>
    <row r="642" spans="1:24" ht="72" customHeight="1" x14ac:dyDescent="0.3">
      <c r="A642" s="85" t="s">
        <v>221</v>
      </c>
      <c r="B642" s="73">
        <v>504</v>
      </c>
      <c r="C642" s="86">
        <v>7</v>
      </c>
      <c r="D642" s="86">
        <v>9</v>
      </c>
      <c r="E642" s="107" t="s">
        <v>1</v>
      </c>
      <c r="F642" s="104">
        <v>0</v>
      </c>
      <c r="G642" s="105" t="s">
        <v>203</v>
      </c>
      <c r="H642" s="106" t="s">
        <v>114</v>
      </c>
      <c r="I642" s="40"/>
      <c r="J642" s="87"/>
      <c r="K642" s="58">
        <f>K643+K696</f>
        <v>107888356.22999999</v>
      </c>
      <c r="L642" s="58" t="e">
        <f>L643+L696</f>
        <v>#REF!</v>
      </c>
      <c r="M642" s="58">
        <f>M643+M696</f>
        <v>25330393.73</v>
      </c>
      <c r="N642" s="75">
        <f t="shared" si="305"/>
        <v>23.478338733792388</v>
      </c>
      <c r="O642" s="58">
        <f>O643+O696</f>
        <v>25330393.73</v>
      </c>
      <c r="P642" s="75">
        <f t="shared" si="307"/>
        <v>23.478338733792388</v>
      </c>
      <c r="Q642" s="2"/>
      <c r="R642" s="69"/>
      <c r="S642" s="69"/>
      <c r="T642" s="70"/>
      <c r="U642" s="70"/>
      <c r="V642" s="70"/>
      <c r="W642" s="70"/>
      <c r="X642" s="71"/>
    </row>
    <row r="643" spans="1:24" ht="75" x14ac:dyDescent="0.3">
      <c r="A643" s="85" t="s">
        <v>267</v>
      </c>
      <c r="B643" s="73">
        <v>504</v>
      </c>
      <c r="C643" s="86">
        <v>7</v>
      </c>
      <c r="D643" s="86">
        <v>9</v>
      </c>
      <c r="E643" s="107" t="s">
        <v>1</v>
      </c>
      <c r="F643" s="104" t="s">
        <v>38</v>
      </c>
      <c r="G643" s="105" t="s">
        <v>203</v>
      </c>
      <c r="H643" s="106" t="s">
        <v>114</v>
      </c>
      <c r="I643" s="40"/>
      <c r="J643" s="87"/>
      <c r="K643" s="58">
        <f>K644+K665+K669+K676+K683+K689</f>
        <v>107788356.22999999</v>
      </c>
      <c r="L643" s="58">
        <f t="shared" ref="L643:O643" si="313">L644+L665+L669+L676+L683+L689</f>
        <v>0</v>
      </c>
      <c r="M643" s="58">
        <f t="shared" si="313"/>
        <v>25330393.73</v>
      </c>
      <c r="N643" s="75">
        <f t="shared" si="305"/>
        <v>23.500120621516601</v>
      </c>
      <c r="O643" s="58">
        <f t="shared" si="313"/>
        <v>25330393.73</v>
      </c>
      <c r="P643" s="75">
        <f t="shared" si="307"/>
        <v>23.500120621516601</v>
      </c>
      <c r="Q643" s="2"/>
      <c r="R643" s="69"/>
      <c r="S643" s="69"/>
      <c r="T643" s="70"/>
      <c r="U643" s="70"/>
      <c r="V643" s="70"/>
      <c r="W643" s="70"/>
      <c r="X643" s="71"/>
    </row>
    <row r="644" spans="1:24" ht="37.5" x14ac:dyDescent="0.3">
      <c r="A644" s="85" t="s">
        <v>144</v>
      </c>
      <c r="B644" s="73">
        <v>504</v>
      </c>
      <c r="C644" s="86">
        <v>7</v>
      </c>
      <c r="D644" s="86">
        <v>9</v>
      </c>
      <c r="E644" s="113" t="s">
        <v>1</v>
      </c>
      <c r="F644" s="104">
        <v>1</v>
      </c>
      <c r="G644" s="105" t="s">
        <v>1</v>
      </c>
      <c r="H644" s="106" t="s">
        <v>114</v>
      </c>
      <c r="I644" s="40"/>
      <c r="J644" s="87"/>
      <c r="K644" s="58">
        <f>K645+K652+K659+K662</f>
        <v>98051271</v>
      </c>
      <c r="L644" s="58">
        <f>L645+L652+L659+L662</f>
        <v>0</v>
      </c>
      <c r="M644" s="58">
        <f>M645+M652+M659+M662</f>
        <v>23332660.82</v>
      </c>
      <c r="N644" s="75">
        <f t="shared" si="305"/>
        <v>23.796387932594978</v>
      </c>
      <c r="O644" s="58">
        <f>O645+O652+O659+O662</f>
        <v>23332660.82</v>
      </c>
      <c r="P644" s="75">
        <f t="shared" si="307"/>
        <v>23.796387932594978</v>
      </c>
      <c r="Q644" s="2"/>
      <c r="R644" s="69"/>
      <c r="S644" s="69"/>
      <c r="T644" s="70"/>
      <c r="U644" s="70"/>
      <c r="V644" s="70"/>
      <c r="W644" s="70"/>
      <c r="X644" s="71"/>
    </row>
    <row r="645" spans="1:24" ht="112.5" x14ac:dyDescent="0.3">
      <c r="A645" s="90" t="s">
        <v>168</v>
      </c>
      <c r="B645" s="73">
        <v>504</v>
      </c>
      <c r="C645" s="86">
        <v>7</v>
      </c>
      <c r="D645" s="86">
        <v>9</v>
      </c>
      <c r="E645" s="107" t="s">
        <v>1</v>
      </c>
      <c r="F645" s="104" t="s">
        <v>38</v>
      </c>
      <c r="G645" s="105" t="s">
        <v>1</v>
      </c>
      <c r="H645" s="106" t="s">
        <v>115</v>
      </c>
      <c r="I645" s="40"/>
      <c r="J645" s="87"/>
      <c r="K645" s="58">
        <f>K646+K648+K650</f>
        <v>670499</v>
      </c>
      <c r="L645" s="58">
        <f t="shared" ref="L645:M645" si="314">L646+L648+L650</f>
        <v>0</v>
      </c>
      <c r="M645" s="58">
        <f t="shared" si="314"/>
        <v>169732</v>
      </c>
      <c r="N645" s="75">
        <f t="shared" si="305"/>
        <v>25.314280856496431</v>
      </c>
      <c r="O645" s="58">
        <f t="shared" ref="O645" si="315">O646+O648+O650</f>
        <v>169732</v>
      </c>
      <c r="P645" s="75">
        <f t="shared" si="307"/>
        <v>25.314280856496431</v>
      </c>
      <c r="Q645" s="2"/>
      <c r="R645" s="69"/>
      <c r="S645" s="69"/>
      <c r="T645" s="70"/>
      <c r="U645" s="70"/>
      <c r="V645" s="70"/>
      <c r="W645" s="70"/>
      <c r="X645" s="71"/>
    </row>
    <row r="646" spans="1:24" ht="93.75" x14ac:dyDescent="0.3">
      <c r="A646" s="90" t="s">
        <v>188</v>
      </c>
      <c r="B646" s="73">
        <v>504</v>
      </c>
      <c r="C646" s="86">
        <v>7</v>
      </c>
      <c r="D646" s="86">
        <v>9</v>
      </c>
      <c r="E646" s="107" t="s">
        <v>1</v>
      </c>
      <c r="F646" s="104" t="s">
        <v>38</v>
      </c>
      <c r="G646" s="105" t="s">
        <v>1</v>
      </c>
      <c r="H646" s="106" t="s">
        <v>115</v>
      </c>
      <c r="I646" s="40">
        <v>100</v>
      </c>
      <c r="J646" s="87"/>
      <c r="K646" s="30">
        <f>K647</f>
        <v>71000</v>
      </c>
      <c r="L646" s="30">
        <f t="shared" ref="L646:O646" si="316">L647</f>
        <v>0</v>
      </c>
      <c r="M646" s="30">
        <f t="shared" si="316"/>
        <v>15736</v>
      </c>
      <c r="N646" s="75">
        <f t="shared" si="305"/>
        <v>22.163380281690142</v>
      </c>
      <c r="O646" s="30">
        <f t="shared" si="316"/>
        <v>15736</v>
      </c>
      <c r="P646" s="75">
        <f t="shared" si="307"/>
        <v>22.163380281690142</v>
      </c>
      <c r="Q646" s="2"/>
      <c r="R646" s="69"/>
      <c r="S646" s="69"/>
      <c r="T646" s="70"/>
      <c r="U646" s="70"/>
      <c r="V646" s="70"/>
      <c r="W646" s="70"/>
      <c r="X646" s="71"/>
    </row>
    <row r="647" spans="1:24" ht="37.5" x14ac:dyDescent="0.3">
      <c r="A647" s="90" t="s">
        <v>17</v>
      </c>
      <c r="B647" s="73">
        <v>504</v>
      </c>
      <c r="C647" s="86">
        <v>7</v>
      </c>
      <c r="D647" s="86">
        <v>9</v>
      </c>
      <c r="E647" s="107" t="s">
        <v>1</v>
      </c>
      <c r="F647" s="104" t="s">
        <v>38</v>
      </c>
      <c r="G647" s="105" t="s">
        <v>1</v>
      </c>
      <c r="H647" s="106" t="s">
        <v>115</v>
      </c>
      <c r="I647" s="40">
        <v>110</v>
      </c>
      <c r="J647" s="87"/>
      <c r="K647" s="30">
        <v>71000</v>
      </c>
      <c r="L647" s="30"/>
      <c r="M647" s="30">
        <v>15736</v>
      </c>
      <c r="N647" s="75">
        <f t="shared" si="305"/>
        <v>22.163380281690142</v>
      </c>
      <c r="O647" s="30">
        <f>M647</f>
        <v>15736</v>
      </c>
      <c r="P647" s="75">
        <f t="shared" si="307"/>
        <v>22.163380281690142</v>
      </c>
      <c r="Q647" s="2"/>
      <c r="R647" s="69"/>
      <c r="S647" s="69"/>
      <c r="T647" s="70"/>
      <c r="U647" s="70"/>
      <c r="V647" s="70"/>
      <c r="W647" s="70"/>
      <c r="X647" s="71"/>
    </row>
    <row r="648" spans="1:24" ht="37.5" x14ac:dyDescent="0.2">
      <c r="A648" s="90" t="s">
        <v>309</v>
      </c>
      <c r="B648" s="73">
        <v>504</v>
      </c>
      <c r="C648" s="86">
        <v>7</v>
      </c>
      <c r="D648" s="86">
        <v>9</v>
      </c>
      <c r="E648" s="107" t="s">
        <v>1</v>
      </c>
      <c r="F648" s="104" t="s">
        <v>38</v>
      </c>
      <c r="G648" s="105" t="s">
        <v>1</v>
      </c>
      <c r="H648" s="106" t="s">
        <v>115</v>
      </c>
      <c r="I648" s="40">
        <v>200</v>
      </c>
      <c r="J648" s="87"/>
      <c r="K648" s="30">
        <f>K649</f>
        <v>589999</v>
      </c>
      <c r="L648" s="30">
        <f t="shared" ref="L648:O648" si="317">L649</f>
        <v>0</v>
      </c>
      <c r="M648" s="30">
        <f t="shared" si="317"/>
        <v>152496</v>
      </c>
      <c r="N648" s="75">
        <f t="shared" si="305"/>
        <v>25.846823469192319</v>
      </c>
      <c r="O648" s="30">
        <f t="shared" si="317"/>
        <v>152496</v>
      </c>
      <c r="P648" s="75">
        <f t="shared" si="307"/>
        <v>25.846823469192319</v>
      </c>
    </row>
    <row r="649" spans="1:24" ht="56.25" x14ac:dyDescent="0.2">
      <c r="A649" s="90" t="s">
        <v>2</v>
      </c>
      <c r="B649" s="73">
        <v>504</v>
      </c>
      <c r="C649" s="86">
        <v>7</v>
      </c>
      <c r="D649" s="86">
        <v>9</v>
      </c>
      <c r="E649" s="107" t="s">
        <v>1</v>
      </c>
      <c r="F649" s="104" t="s">
        <v>38</v>
      </c>
      <c r="G649" s="105" t="s">
        <v>1</v>
      </c>
      <c r="H649" s="106" t="s">
        <v>115</v>
      </c>
      <c r="I649" s="40">
        <v>240</v>
      </c>
      <c r="J649" s="87"/>
      <c r="K649" s="30">
        <v>589999</v>
      </c>
      <c r="L649" s="30"/>
      <c r="M649" s="30">
        <v>152496</v>
      </c>
      <c r="N649" s="75">
        <f t="shared" si="305"/>
        <v>25.846823469192319</v>
      </c>
      <c r="O649" s="30">
        <f>M649</f>
        <v>152496</v>
      </c>
      <c r="P649" s="75">
        <f t="shared" si="307"/>
        <v>25.846823469192319</v>
      </c>
    </row>
    <row r="650" spans="1:24" ht="18.75" x14ac:dyDescent="0.2">
      <c r="A650" s="90" t="s">
        <v>105</v>
      </c>
      <c r="B650" s="73">
        <v>504</v>
      </c>
      <c r="C650" s="86">
        <v>7</v>
      </c>
      <c r="D650" s="86">
        <v>9</v>
      </c>
      <c r="E650" s="107" t="s">
        <v>1</v>
      </c>
      <c r="F650" s="104" t="s">
        <v>38</v>
      </c>
      <c r="G650" s="105" t="s">
        <v>1</v>
      </c>
      <c r="H650" s="106" t="s">
        <v>115</v>
      </c>
      <c r="I650" s="40">
        <v>800</v>
      </c>
      <c r="J650" s="87"/>
      <c r="K650" s="30">
        <f>K651</f>
        <v>9500</v>
      </c>
      <c r="L650" s="30">
        <f t="shared" ref="L650:O650" si="318">L651</f>
        <v>0</v>
      </c>
      <c r="M650" s="30">
        <f t="shared" si="318"/>
        <v>1500</v>
      </c>
      <c r="N650" s="75">
        <f t="shared" si="305"/>
        <v>15.789473684210526</v>
      </c>
      <c r="O650" s="30">
        <f t="shared" si="318"/>
        <v>1500</v>
      </c>
      <c r="P650" s="75">
        <f t="shared" si="307"/>
        <v>15.789473684210526</v>
      </c>
    </row>
    <row r="651" spans="1:24" ht="18.75" x14ac:dyDescent="0.2">
      <c r="A651" s="90" t="s">
        <v>190</v>
      </c>
      <c r="B651" s="73">
        <v>504</v>
      </c>
      <c r="C651" s="86">
        <v>7</v>
      </c>
      <c r="D651" s="86">
        <v>9</v>
      </c>
      <c r="E651" s="107" t="s">
        <v>1</v>
      </c>
      <c r="F651" s="104" t="s">
        <v>38</v>
      </c>
      <c r="G651" s="105" t="s">
        <v>1</v>
      </c>
      <c r="H651" s="106" t="s">
        <v>115</v>
      </c>
      <c r="I651" s="40">
        <v>850</v>
      </c>
      <c r="J651" s="87"/>
      <c r="K651" s="30">
        <v>9500</v>
      </c>
      <c r="L651" s="30"/>
      <c r="M651" s="30">
        <v>1500</v>
      </c>
      <c r="N651" s="75">
        <f t="shared" si="305"/>
        <v>15.789473684210526</v>
      </c>
      <c r="O651" s="30">
        <f>M651</f>
        <v>1500</v>
      </c>
      <c r="P651" s="75">
        <f t="shared" si="307"/>
        <v>15.789473684210526</v>
      </c>
    </row>
    <row r="652" spans="1:24" ht="56.25" x14ac:dyDescent="0.2">
      <c r="A652" s="90" t="s">
        <v>45</v>
      </c>
      <c r="B652" s="73">
        <v>504</v>
      </c>
      <c r="C652" s="88">
        <v>7</v>
      </c>
      <c r="D652" s="88">
        <v>9</v>
      </c>
      <c r="E652" s="109" t="s">
        <v>1</v>
      </c>
      <c r="F652" s="110" t="s">
        <v>38</v>
      </c>
      <c r="G652" s="111" t="s">
        <v>1</v>
      </c>
      <c r="H652" s="116" t="s">
        <v>129</v>
      </c>
      <c r="I652" s="73"/>
      <c r="J652" s="89"/>
      <c r="K652" s="58">
        <f>K653+K655+K657</f>
        <v>38017089</v>
      </c>
      <c r="L652" s="58">
        <f t="shared" ref="L652:M652" si="319">L653+L655+L657</f>
        <v>0</v>
      </c>
      <c r="M652" s="58">
        <f t="shared" si="319"/>
        <v>2062950.6400000001</v>
      </c>
      <c r="N652" s="75">
        <f t="shared" si="305"/>
        <v>5.426377174748966</v>
      </c>
      <c r="O652" s="58">
        <f t="shared" ref="O652" si="320">O653+O655+O657</f>
        <v>2062950.6400000001</v>
      </c>
      <c r="P652" s="75">
        <f t="shared" si="307"/>
        <v>5.426377174748966</v>
      </c>
    </row>
    <row r="653" spans="1:24" ht="93.75" x14ac:dyDescent="0.2">
      <c r="A653" s="90" t="s">
        <v>188</v>
      </c>
      <c r="B653" s="73">
        <v>504</v>
      </c>
      <c r="C653" s="86">
        <v>7</v>
      </c>
      <c r="D653" s="86">
        <v>9</v>
      </c>
      <c r="E653" s="107" t="s">
        <v>1</v>
      </c>
      <c r="F653" s="104" t="s">
        <v>38</v>
      </c>
      <c r="G653" s="105" t="s">
        <v>1</v>
      </c>
      <c r="H653" s="106" t="s">
        <v>129</v>
      </c>
      <c r="I653" s="40">
        <v>100</v>
      </c>
      <c r="J653" s="87"/>
      <c r="K653" s="30">
        <f>K654</f>
        <v>4237601.32</v>
      </c>
      <c r="L653" s="30">
        <f t="shared" ref="L653:O653" si="321">L654</f>
        <v>0</v>
      </c>
      <c r="M653" s="30">
        <f t="shared" si="321"/>
        <v>752635.73</v>
      </c>
      <c r="N653" s="75">
        <f t="shared" si="305"/>
        <v>17.760890493587063</v>
      </c>
      <c r="O653" s="30">
        <f t="shared" si="321"/>
        <v>752635.73</v>
      </c>
      <c r="P653" s="75">
        <f t="shared" si="307"/>
        <v>17.760890493587063</v>
      </c>
    </row>
    <row r="654" spans="1:24" ht="37.5" x14ac:dyDescent="0.2">
      <c r="A654" s="90" t="s">
        <v>17</v>
      </c>
      <c r="B654" s="73">
        <v>504</v>
      </c>
      <c r="C654" s="86">
        <v>7</v>
      </c>
      <c r="D654" s="86">
        <v>9</v>
      </c>
      <c r="E654" s="107" t="s">
        <v>1</v>
      </c>
      <c r="F654" s="104" t="s">
        <v>38</v>
      </c>
      <c r="G654" s="105" t="s">
        <v>1</v>
      </c>
      <c r="H654" s="106" t="s">
        <v>129</v>
      </c>
      <c r="I654" s="40">
        <v>110</v>
      </c>
      <c r="J654" s="87"/>
      <c r="K654" s="30">
        <v>4237601.32</v>
      </c>
      <c r="L654" s="30"/>
      <c r="M654" s="30">
        <v>752635.73</v>
      </c>
      <c r="N654" s="75">
        <f t="shared" si="305"/>
        <v>17.760890493587063</v>
      </c>
      <c r="O654" s="30">
        <f>M654</f>
        <v>752635.73</v>
      </c>
      <c r="P654" s="75">
        <f t="shared" si="307"/>
        <v>17.760890493587063</v>
      </c>
    </row>
    <row r="655" spans="1:24" ht="37.5" x14ac:dyDescent="0.2">
      <c r="A655" s="90" t="s">
        <v>309</v>
      </c>
      <c r="B655" s="73">
        <v>504</v>
      </c>
      <c r="C655" s="86">
        <v>7</v>
      </c>
      <c r="D655" s="86">
        <v>9</v>
      </c>
      <c r="E655" s="107" t="s">
        <v>1</v>
      </c>
      <c r="F655" s="104" t="s">
        <v>38</v>
      </c>
      <c r="G655" s="105" t="s">
        <v>1</v>
      </c>
      <c r="H655" s="106" t="s">
        <v>129</v>
      </c>
      <c r="I655" s="40">
        <v>200</v>
      </c>
      <c r="J655" s="87"/>
      <c r="K655" s="30">
        <f>K656</f>
        <v>33724487.68</v>
      </c>
      <c r="L655" s="30">
        <f t="shared" ref="L655:O655" si="322">L656</f>
        <v>0</v>
      </c>
      <c r="M655" s="30">
        <f t="shared" si="322"/>
        <v>1305265.3700000001</v>
      </c>
      <c r="N655" s="75">
        <f t="shared" si="305"/>
        <v>3.8703786470685979</v>
      </c>
      <c r="O655" s="30">
        <f t="shared" si="322"/>
        <v>1305265.3700000001</v>
      </c>
      <c r="P655" s="75">
        <f t="shared" si="307"/>
        <v>3.8703786470685979</v>
      </c>
    </row>
    <row r="656" spans="1:24" ht="56.25" x14ac:dyDescent="0.2">
      <c r="A656" s="90" t="s">
        <v>2</v>
      </c>
      <c r="B656" s="73">
        <v>504</v>
      </c>
      <c r="C656" s="86">
        <v>7</v>
      </c>
      <c r="D656" s="86">
        <v>9</v>
      </c>
      <c r="E656" s="107" t="s">
        <v>1</v>
      </c>
      <c r="F656" s="104" t="s">
        <v>38</v>
      </c>
      <c r="G656" s="105" t="s">
        <v>1</v>
      </c>
      <c r="H656" s="106" t="s">
        <v>129</v>
      </c>
      <c r="I656" s="40">
        <v>240</v>
      </c>
      <c r="J656" s="87"/>
      <c r="K656" s="30">
        <v>33724487.68</v>
      </c>
      <c r="L656" s="30"/>
      <c r="M656" s="30">
        <v>1305265.3700000001</v>
      </c>
      <c r="N656" s="75">
        <f t="shared" si="305"/>
        <v>3.8703786470685979</v>
      </c>
      <c r="O656" s="30">
        <f>M656</f>
        <v>1305265.3700000001</v>
      </c>
      <c r="P656" s="75">
        <f t="shared" si="307"/>
        <v>3.8703786470685979</v>
      </c>
    </row>
    <row r="657" spans="1:16" ht="18.75" x14ac:dyDescent="0.2">
      <c r="A657" s="90" t="s">
        <v>105</v>
      </c>
      <c r="B657" s="73">
        <v>504</v>
      </c>
      <c r="C657" s="86">
        <v>7</v>
      </c>
      <c r="D657" s="86">
        <v>9</v>
      </c>
      <c r="E657" s="107" t="s">
        <v>1</v>
      </c>
      <c r="F657" s="104" t="s">
        <v>38</v>
      </c>
      <c r="G657" s="105" t="s">
        <v>1</v>
      </c>
      <c r="H657" s="106" t="s">
        <v>129</v>
      </c>
      <c r="I657" s="40">
        <v>800</v>
      </c>
      <c r="J657" s="87"/>
      <c r="K657" s="30">
        <f>K658</f>
        <v>55000</v>
      </c>
      <c r="L657" s="30">
        <f t="shared" ref="L657:O657" si="323">L658</f>
        <v>0</v>
      </c>
      <c r="M657" s="30">
        <f t="shared" si="323"/>
        <v>5049.54</v>
      </c>
      <c r="N657" s="75">
        <f t="shared" si="305"/>
        <v>9.1809818181818184</v>
      </c>
      <c r="O657" s="30">
        <f t="shared" si="323"/>
        <v>5049.54</v>
      </c>
      <c r="P657" s="75">
        <f t="shared" si="307"/>
        <v>9.1809818181818184</v>
      </c>
    </row>
    <row r="658" spans="1:16" ht="18.75" x14ac:dyDescent="0.2">
      <c r="A658" s="90" t="s">
        <v>190</v>
      </c>
      <c r="B658" s="73">
        <v>504</v>
      </c>
      <c r="C658" s="86">
        <v>7</v>
      </c>
      <c r="D658" s="86">
        <v>9</v>
      </c>
      <c r="E658" s="107" t="s">
        <v>1</v>
      </c>
      <c r="F658" s="104" t="s">
        <v>38</v>
      </c>
      <c r="G658" s="105" t="s">
        <v>1</v>
      </c>
      <c r="H658" s="106" t="s">
        <v>129</v>
      </c>
      <c r="I658" s="40">
        <v>850</v>
      </c>
      <c r="J658" s="87"/>
      <c r="K658" s="30">
        <v>55000</v>
      </c>
      <c r="L658" s="30"/>
      <c r="M658" s="30">
        <v>5049.54</v>
      </c>
      <c r="N658" s="75">
        <f t="shared" si="305"/>
        <v>9.1809818181818184</v>
      </c>
      <c r="O658" s="30">
        <f>M658</f>
        <v>5049.54</v>
      </c>
      <c r="P658" s="75">
        <f t="shared" si="307"/>
        <v>9.1809818181818184</v>
      </c>
    </row>
    <row r="659" spans="1:16" ht="131.25" x14ac:dyDescent="0.2">
      <c r="A659" s="85" t="s">
        <v>218</v>
      </c>
      <c r="B659" s="73">
        <v>504</v>
      </c>
      <c r="C659" s="86">
        <v>7</v>
      </c>
      <c r="D659" s="86">
        <v>9</v>
      </c>
      <c r="E659" s="107" t="s">
        <v>1</v>
      </c>
      <c r="F659" s="104" t="s">
        <v>38</v>
      </c>
      <c r="G659" s="105" t="s">
        <v>1</v>
      </c>
      <c r="H659" s="106" t="s">
        <v>217</v>
      </c>
      <c r="I659" s="40"/>
      <c r="J659" s="87"/>
      <c r="K659" s="30">
        <f>K660</f>
        <v>30975732</v>
      </c>
      <c r="L659" s="30">
        <f t="shared" ref="L659:O660" si="324">L660</f>
        <v>0</v>
      </c>
      <c r="M659" s="30">
        <f t="shared" si="324"/>
        <v>9529563</v>
      </c>
      <c r="N659" s="75">
        <f t="shared" si="305"/>
        <v>30.764609533682691</v>
      </c>
      <c r="O659" s="30">
        <f t="shared" si="324"/>
        <v>9529563</v>
      </c>
      <c r="P659" s="75">
        <f t="shared" si="307"/>
        <v>30.764609533682691</v>
      </c>
    </row>
    <row r="660" spans="1:16" ht="93.75" x14ac:dyDescent="0.2">
      <c r="A660" s="90" t="s">
        <v>188</v>
      </c>
      <c r="B660" s="73">
        <v>504</v>
      </c>
      <c r="C660" s="86">
        <v>7</v>
      </c>
      <c r="D660" s="86">
        <v>9</v>
      </c>
      <c r="E660" s="107" t="s">
        <v>1</v>
      </c>
      <c r="F660" s="104" t="s">
        <v>38</v>
      </c>
      <c r="G660" s="105" t="s">
        <v>1</v>
      </c>
      <c r="H660" s="106" t="s">
        <v>217</v>
      </c>
      <c r="I660" s="40">
        <v>100</v>
      </c>
      <c r="J660" s="87"/>
      <c r="K660" s="30">
        <f>K661</f>
        <v>30975732</v>
      </c>
      <c r="L660" s="30">
        <f t="shared" si="324"/>
        <v>0</v>
      </c>
      <c r="M660" s="30">
        <f t="shared" si="324"/>
        <v>9529563</v>
      </c>
      <c r="N660" s="75">
        <f t="shared" si="305"/>
        <v>30.764609533682691</v>
      </c>
      <c r="O660" s="30">
        <f t="shared" si="324"/>
        <v>9529563</v>
      </c>
      <c r="P660" s="75">
        <f t="shared" si="307"/>
        <v>30.764609533682691</v>
      </c>
    </row>
    <row r="661" spans="1:16" ht="37.5" x14ac:dyDescent="0.2">
      <c r="A661" s="90" t="s">
        <v>17</v>
      </c>
      <c r="B661" s="73">
        <v>504</v>
      </c>
      <c r="C661" s="86">
        <v>7</v>
      </c>
      <c r="D661" s="86">
        <v>9</v>
      </c>
      <c r="E661" s="107" t="s">
        <v>1</v>
      </c>
      <c r="F661" s="104" t="s">
        <v>38</v>
      </c>
      <c r="G661" s="105" t="s">
        <v>1</v>
      </c>
      <c r="H661" s="106" t="s">
        <v>217</v>
      </c>
      <c r="I661" s="40">
        <v>110</v>
      </c>
      <c r="J661" s="87"/>
      <c r="K661" s="30">
        <v>30975732</v>
      </c>
      <c r="L661" s="30"/>
      <c r="M661" s="30">
        <v>9529563</v>
      </c>
      <c r="N661" s="75">
        <f t="shared" si="305"/>
        <v>30.764609533682691</v>
      </c>
      <c r="O661" s="30">
        <f>M661</f>
        <v>9529563</v>
      </c>
      <c r="P661" s="75">
        <f t="shared" si="307"/>
        <v>30.764609533682691</v>
      </c>
    </row>
    <row r="662" spans="1:16" ht="131.25" x14ac:dyDescent="0.2">
      <c r="A662" s="90" t="s">
        <v>218</v>
      </c>
      <c r="B662" s="73">
        <v>504</v>
      </c>
      <c r="C662" s="86">
        <v>7</v>
      </c>
      <c r="D662" s="86">
        <v>9</v>
      </c>
      <c r="E662" s="107" t="s">
        <v>1</v>
      </c>
      <c r="F662" s="104" t="s">
        <v>38</v>
      </c>
      <c r="G662" s="105" t="s">
        <v>1</v>
      </c>
      <c r="H662" s="106" t="s">
        <v>219</v>
      </c>
      <c r="I662" s="40"/>
      <c r="J662" s="87"/>
      <c r="K662" s="30">
        <f>K663</f>
        <v>28387951</v>
      </c>
      <c r="L662" s="30">
        <f t="shared" ref="L662:O663" si="325">L663</f>
        <v>0</v>
      </c>
      <c r="M662" s="30">
        <f t="shared" si="325"/>
        <v>11570415.18</v>
      </c>
      <c r="N662" s="75">
        <f t="shared" si="305"/>
        <v>40.75819061403903</v>
      </c>
      <c r="O662" s="30">
        <f t="shared" si="325"/>
        <v>11570415.18</v>
      </c>
      <c r="P662" s="75">
        <f t="shared" si="307"/>
        <v>40.75819061403903</v>
      </c>
    </row>
    <row r="663" spans="1:16" ht="93.75" x14ac:dyDescent="0.2">
      <c r="A663" s="90" t="s">
        <v>188</v>
      </c>
      <c r="B663" s="73">
        <v>504</v>
      </c>
      <c r="C663" s="86">
        <v>7</v>
      </c>
      <c r="D663" s="86">
        <v>9</v>
      </c>
      <c r="E663" s="107" t="s">
        <v>1</v>
      </c>
      <c r="F663" s="104" t="s">
        <v>38</v>
      </c>
      <c r="G663" s="105" t="s">
        <v>1</v>
      </c>
      <c r="H663" s="106" t="s">
        <v>219</v>
      </c>
      <c r="I663" s="40">
        <v>100</v>
      </c>
      <c r="J663" s="87"/>
      <c r="K663" s="30">
        <f>K664</f>
        <v>28387951</v>
      </c>
      <c r="L663" s="30">
        <f t="shared" si="325"/>
        <v>0</v>
      </c>
      <c r="M663" s="30">
        <f t="shared" si="325"/>
        <v>11570415.18</v>
      </c>
      <c r="N663" s="75">
        <f t="shared" si="305"/>
        <v>40.75819061403903</v>
      </c>
      <c r="O663" s="30">
        <f t="shared" si="325"/>
        <v>11570415.18</v>
      </c>
      <c r="P663" s="75">
        <f t="shared" si="307"/>
        <v>40.75819061403903</v>
      </c>
    </row>
    <row r="664" spans="1:16" ht="37.5" x14ac:dyDescent="0.2">
      <c r="A664" s="85" t="s">
        <v>17</v>
      </c>
      <c r="B664" s="73">
        <v>504</v>
      </c>
      <c r="C664" s="86">
        <v>7</v>
      </c>
      <c r="D664" s="86">
        <v>9</v>
      </c>
      <c r="E664" s="107" t="s">
        <v>1</v>
      </c>
      <c r="F664" s="104" t="s">
        <v>38</v>
      </c>
      <c r="G664" s="105" t="s">
        <v>1</v>
      </c>
      <c r="H664" s="106" t="s">
        <v>219</v>
      </c>
      <c r="I664" s="40">
        <v>110</v>
      </c>
      <c r="J664" s="87"/>
      <c r="K664" s="30">
        <v>28387951</v>
      </c>
      <c r="L664" s="30"/>
      <c r="M664" s="30">
        <v>11570415.18</v>
      </c>
      <c r="N664" s="75">
        <f t="shared" si="305"/>
        <v>40.75819061403903</v>
      </c>
      <c r="O664" s="30">
        <f>M664</f>
        <v>11570415.18</v>
      </c>
      <c r="P664" s="75">
        <f t="shared" si="307"/>
        <v>40.75819061403903</v>
      </c>
    </row>
    <row r="665" spans="1:16" ht="75" x14ac:dyDescent="0.2">
      <c r="A665" s="90" t="s">
        <v>146</v>
      </c>
      <c r="B665" s="73">
        <v>504</v>
      </c>
      <c r="C665" s="86">
        <v>7</v>
      </c>
      <c r="D665" s="86">
        <v>9</v>
      </c>
      <c r="E665" s="107" t="s">
        <v>1</v>
      </c>
      <c r="F665" s="104" t="s">
        <v>38</v>
      </c>
      <c r="G665" s="105" t="s">
        <v>27</v>
      </c>
      <c r="H665" s="116" t="s">
        <v>114</v>
      </c>
      <c r="I665" s="40"/>
      <c r="J665" s="87"/>
      <c r="K665" s="30">
        <f>K666</f>
        <v>20500</v>
      </c>
      <c r="L665" s="30">
        <f t="shared" ref="L665:O665" si="326">L666</f>
        <v>0</v>
      </c>
      <c r="M665" s="30">
        <f t="shared" si="326"/>
        <v>0</v>
      </c>
      <c r="N665" s="75">
        <f t="shared" si="305"/>
        <v>0</v>
      </c>
      <c r="O665" s="30">
        <f t="shared" si="326"/>
        <v>0</v>
      </c>
      <c r="P665" s="75">
        <f t="shared" si="307"/>
        <v>0</v>
      </c>
    </row>
    <row r="666" spans="1:16" ht="37.5" x14ac:dyDescent="0.2">
      <c r="A666" s="90" t="s">
        <v>48</v>
      </c>
      <c r="B666" s="73">
        <v>504</v>
      </c>
      <c r="C666" s="86">
        <v>7</v>
      </c>
      <c r="D666" s="86">
        <v>9</v>
      </c>
      <c r="E666" s="107" t="s">
        <v>1</v>
      </c>
      <c r="F666" s="104" t="s">
        <v>38</v>
      </c>
      <c r="G666" s="105" t="s">
        <v>27</v>
      </c>
      <c r="H666" s="106" t="s">
        <v>346</v>
      </c>
      <c r="I666" s="40"/>
      <c r="J666" s="87"/>
      <c r="K666" s="30">
        <f>K667</f>
        <v>20500</v>
      </c>
      <c r="L666" s="30">
        <f t="shared" ref="L666:O667" si="327">L667</f>
        <v>0</v>
      </c>
      <c r="M666" s="30">
        <f t="shared" si="327"/>
        <v>0</v>
      </c>
      <c r="N666" s="75">
        <f t="shared" si="305"/>
        <v>0</v>
      </c>
      <c r="O666" s="30">
        <f t="shared" si="327"/>
        <v>0</v>
      </c>
      <c r="P666" s="75">
        <f t="shared" si="307"/>
        <v>0</v>
      </c>
    </row>
    <row r="667" spans="1:16" ht="56.25" x14ac:dyDescent="0.2">
      <c r="A667" s="85" t="s">
        <v>108</v>
      </c>
      <c r="B667" s="73">
        <v>504</v>
      </c>
      <c r="C667" s="86">
        <v>7</v>
      </c>
      <c r="D667" s="86">
        <v>9</v>
      </c>
      <c r="E667" s="107" t="s">
        <v>1</v>
      </c>
      <c r="F667" s="104" t="s">
        <v>38</v>
      </c>
      <c r="G667" s="105" t="s">
        <v>27</v>
      </c>
      <c r="H667" s="106" t="s">
        <v>346</v>
      </c>
      <c r="I667" s="40">
        <v>600</v>
      </c>
      <c r="J667" s="87"/>
      <c r="K667" s="30">
        <f>K668</f>
        <v>20500</v>
      </c>
      <c r="L667" s="30">
        <f t="shared" si="327"/>
        <v>0</v>
      </c>
      <c r="M667" s="30">
        <f t="shared" si="327"/>
        <v>0</v>
      </c>
      <c r="N667" s="75">
        <f t="shared" si="305"/>
        <v>0</v>
      </c>
      <c r="O667" s="30">
        <f t="shared" si="327"/>
        <v>0</v>
      </c>
      <c r="P667" s="75">
        <f t="shared" si="307"/>
        <v>0</v>
      </c>
    </row>
    <row r="668" spans="1:16" ht="18.75" x14ac:dyDescent="0.2">
      <c r="A668" s="85" t="s">
        <v>47</v>
      </c>
      <c r="B668" s="73">
        <v>504</v>
      </c>
      <c r="C668" s="86">
        <v>7</v>
      </c>
      <c r="D668" s="86">
        <v>9</v>
      </c>
      <c r="E668" s="107" t="s">
        <v>1</v>
      </c>
      <c r="F668" s="104" t="s">
        <v>38</v>
      </c>
      <c r="G668" s="105" t="s">
        <v>27</v>
      </c>
      <c r="H668" s="106" t="s">
        <v>346</v>
      </c>
      <c r="I668" s="40">
        <v>610</v>
      </c>
      <c r="J668" s="87"/>
      <c r="K668" s="30">
        <v>20500</v>
      </c>
      <c r="L668" s="30"/>
      <c r="M668" s="30">
        <v>0</v>
      </c>
      <c r="N668" s="75">
        <f t="shared" si="305"/>
        <v>0</v>
      </c>
      <c r="O668" s="30">
        <f>M668</f>
        <v>0</v>
      </c>
      <c r="P668" s="75">
        <f t="shared" si="307"/>
        <v>0</v>
      </c>
    </row>
    <row r="669" spans="1:16" ht="37.5" x14ac:dyDescent="0.2">
      <c r="A669" s="90" t="s">
        <v>147</v>
      </c>
      <c r="B669" s="73">
        <v>504</v>
      </c>
      <c r="C669" s="88">
        <v>7</v>
      </c>
      <c r="D669" s="88">
        <v>9</v>
      </c>
      <c r="E669" s="115" t="s">
        <v>1</v>
      </c>
      <c r="F669" s="110">
        <v>1</v>
      </c>
      <c r="G669" s="111" t="s">
        <v>116</v>
      </c>
      <c r="H669" s="116" t="s">
        <v>114</v>
      </c>
      <c r="I669" s="73"/>
      <c r="J669" s="89"/>
      <c r="K669" s="58">
        <f>K670+K673</f>
        <v>240000</v>
      </c>
      <c r="L669" s="58">
        <f t="shared" ref="L669:O669" si="328">L670+L673</f>
        <v>0</v>
      </c>
      <c r="M669" s="58">
        <f t="shared" si="328"/>
        <v>21500</v>
      </c>
      <c r="N669" s="75">
        <f t="shared" si="305"/>
        <v>8.9583333333333339</v>
      </c>
      <c r="O669" s="58">
        <f t="shared" si="328"/>
        <v>21500</v>
      </c>
      <c r="P669" s="75">
        <f t="shared" si="307"/>
        <v>8.9583333333333339</v>
      </c>
    </row>
    <row r="670" spans="1:16" ht="56.25" x14ac:dyDescent="0.2">
      <c r="A670" s="85" t="s">
        <v>266</v>
      </c>
      <c r="B670" s="73">
        <v>504</v>
      </c>
      <c r="C670" s="86">
        <v>7</v>
      </c>
      <c r="D670" s="86">
        <v>9</v>
      </c>
      <c r="E670" s="113" t="s">
        <v>1</v>
      </c>
      <c r="F670" s="104">
        <v>1</v>
      </c>
      <c r="G670" s="105" t="s">
        <v>116</v>
      </c>
      <c r="H670" s="106" t="s">
        <v>117</v>
      </c>
      <c r="I670" s="40"/>
      <c r="J670" s="87"/>
      <c r="K670" s="30">
        <f>K671</f>
        <v>160000</v>
      </c>
      <c r="L670" s="30">
        <f t="shared" ref="L670:O671" si="329">L671</f>
        <v>0</v>
      </c>
      <c r="M670" s="30">
        <f t="shared" si="329"/>
        <v>21500</v>
      </c>
      <c r="N670" s="75">
        <f t="shared" si="305"/>
        <v>13.4375</v>
      </c>
      <c r="O670" s="30">
        <f t="shared" si="329"/>
        <v>21500</v>
      </c>
      <c r="P670" s="75">
        <f t="shared" si="307"/>
        <v>13.4375</v>
      </c>
    </row>
    <row r="671" spans="1:16" ht="37.5" x14ac:dyDescent="0.2">
      <c r="A671" s="90" t="s">
        <v>309</v>
      </c>
      <c r="B671" s="73">
        <v>504</v>
      </c>
      <c r="C671" s="86">
        <v>7</v>
      </c>
      <c r="D671" s="86">
        <v>9</v>
      </c>
      <c r="E671" s="113" t="s">
        <v>1</v>
      </c>
      <c r="F671" s="104">
        <v>1</v>
      </c>
      <c r="G671" s="105" t="s">
        <v>116</v>
      </c>
      <c r="H671" s="106" t="s">
        <v>117</v>
      </c>
      <c r="I671" s="40">
        <v>200</v>
      </c>
      <c r="J671" s="87"/>
      <c r="K671" s="30">
        <f>K672</f>
        <v>160000</v>
      </c>
      <c r="L671" s="30">
        <f t="shared" si="329"/>
        <v>0</v>
      </c>
      <c r="M671" s="30">
        <f t="shared" si="329"/>
        <v>21500</v>
      </c>
      <c r="N671" s="75">
        <f t="shared" si="305"/>
        <v>13.4375</v>
      </c>
      <c r="O671" s="30">
        <f t="shared" si="329"/>
        <v>21500</v>
      </c>
      <c r="P671" s="75">
        <f t="shared" si="307"/>
        <v>13.4375</v>
      </c>
    </row>
    <row r="672" spans="1:16" ht="56.25" x14ac:dyDescent="0.2">
      <c r="A672" s="90" t="s">
        <v>2</v>
      </c>
      <c r="B672" s="73">
        <v>504</v>
      </c>
      <c r="C672" s="86">
        <v>7</v>
      </c>
      <c r="D672" s="86">
        <v>9</v>
      </c>
      <c r="E672" s="113" t="s">
        <v>1</v>
      </c>
      <c r="F672" s="104">
        <v>1</v>
      </c>
      <c r="G672" s="105" t="s">
        <v>116</v>
      </c>
      <c r="H672" s="106" t="s">
        <v>117</v>
      </c>
      <c r="I672" s="40">
        <v>240</v>
      </c>
      <c r="J672" s="87"/>
      <c r="K672" s="30">
        <v>160000</v>
      </c>
      <c r="L672" s="30"/>
      <c r="M672" s="30">
        <v>21500</v>
      </c>
      <c r="N672" s="75">
        <f t="shared" si="305"/>
        <v>13.4375</v>
      </c>
      <c r="O672" s="30">
        <f>M672</f>
        <v>21500</v>
      </c>
      <c r="P672" s="75">
        <f t="shared" si="307"/>
        <v>13.4375</v>
      </c>
    </row>
    <row r="673" spans="1:16" ht="37.5" x14ac:dyDescent="0.2">
      <c r="A673" s="90" t="s">
        <v>347</v>
      </c>
      <c r="B673" s="73">
        <v>504</v>
      </c>
      <c r="C673" s="86">
        <v>7</v>
      </c>
      <c r="D673" s="86">
        <v>9</v>
      </c>
      <c r="E673" s="113" t="s">
        <v>1</v>
      </c>
      <c r="F673" s="104">
        <v>1</v>
      </c>
      <c r="G673" s="105" t="s">
        <v>116</v>
      </c>
      <c r="H673" s="106" t="s">
        <v>333</v>
      </c>
      <c r="I673" s="40"/>
      <c r="J673" s="87"/>
      <c r="K673" s="30">
        <f>K674</f>
        <v>80000</v>
      </c>
      <c r="L673" s="30">
        <f t="shared" ref="L673:O674" si="330">L674</f>
        <v>0</v>
      </c>
      <c r="M673" s="30">
        <f t="shared" si="330"/>
        <v>0</v>
      </c>
      <c r="N673" s="75">
        <f t="shared" si="305"/>
        <v>0</v>
      </c>
      <c r="O673" s="30">
        <f t="shared" si="330"/>
        <v>0</v>
      </c>
      <c r="P673" s="75">
        <f t="shared" si="307"/>
        <v>0</v>
      </c>
    </row>
    <row r="674" spans="1:16" ht="93.75" x14ac:dyDescent="0.2">
      <c r="A674" s="90" t="s">
        <v>188</v>
      </c>
      <c r="B674" s="73">
        <v>504</v>
      </c>
      <c r="C674" s="86">
        <v>7</v>
      </c>
      <c r="D674" s="86">
        <v>9</v>
      </c>
      <c r="E674" s="113" t="s">
        <v>1</v>
      </c>
      <c r="F674" s="104">
        <v>1</v>
      </c>
      <c r="G674" s="105" t="s">
        <v>116</v>
      </c>
      <c r="H674" s="106" t="s">
        <v>333</v>
      </c>
      <c r="I674" s="40">
        <v>100</v>
      </c>
      <c r="J674" s="87"/>
      <c r="K674" s="30">
        <f>K675</f>
        <v>80000</v>
      </c>
      <c r="L674" s="30">
        <f t="shared" si="330"/>
        <v>0</v>
      </c>
      <c r="M674" s="30">
        <f t="shared" si="330"/>
        <v>0</v>
      </c>
      <c r="N674" s="75">
        <f t="shared" si="305"/>
        <v>0</v>
      </c>
      <c r="O674" s="30">
        <f t="shared" si="330"/>
        <v>0</v>
      </c>
      <c r="P674" s="75">
        <f t="shared" si="307"/>
        <v>0</v>
      </c>
    </row>
    <row r="675" spans="1:16" ht="37.5" x14ac:dyDescent="0.2">
      <c r="A675" s="90" t="s">
        <v>17</v>
      </c>
      <c r="B675" s="73">
        <v>504</v>
      </c>
      <c r="C675" s="86">
        <v>7</v>
      </c>
      <c r="D675" s="86">
        <v>9</v>
      </c>
      <c r="E675" s="113" t="s">
        <v>1</v>
      </c>
      <c r="F675" s="104">
        <v>1</v>
      </c>
      <c r="G675" s="105" t="s">
        <v>116</v>
      </c>
      <c r="H675" s="106" t="s">
        <v>333</v>
      </c>
      <c r="I675" s="40">
        <v>110</v>
      </c>
      <c r="J675" s="87"/>
      <c r="K675" s="30">
        <v>80000</v>
      </c>
      <c r="L675" s="30"/>
      <c r="M675" s="30">
        <v>0</v>
      </c>
      <c r="N675" s="75">
        <f t="shared" si="305"/>
        <v>0</v>
      </c>
      <c r="O675" s="30">
        <f>M675</f>
        <v>0</v>
      </c>
      <c r="P675" s="75">
        <f t="shared" si="307"/>
        <v>0</v>
      </c>
    </row>
    <row r="676" spans="1:16" ht="37.5" x14ac:dyDescent="0.2">
      <c r="A676" s="90" t="s">
        <v>167</v>
      </c>
      <c r="B676" s="73">
        <v>504</v>
      </c>
      <c r="C676" s="88">
        <v>7</v>
      </c>
      <c r="D676" s="88">
        <v>9</v>
      </c>
      <c r="E676" s="115" t="s">
        <v>1</v>
      </c>
      <c r="F676" s="110">
        <v>1</v>
      </c>
      <c r="G676" s="111" t="s">
        <v>122</v>
      </c>
      <c r="H676" s="116" t="s">
        <v>114</v>
      </c>
      <c r="I676" s="73"/>
      <c r="J676" s="89"/>
      <c r="K676" s="58">
        <f>K677+K680</f>
        <v>356531.21</v>
      </c>
      <c r="L676" s="58">
        <f t="shared" ref="L676:O676" si="331">L677+L680</f>
        <v>0</v>
      </c>
      <c r="M676" s="58">
        <f t="shared" si="331"/>
        <v>0</v>
      </c>
      <c r="N676" s="75">
        <f t="shared" si="305"/>
        <v>0</v>
      </c>
      <c r="O676" s="58">
        <f t="shared" si="331"/>
        <v>0</v>
      </c>
      <c r="P676" s="75">
        <f t="shared" si="307"/>
        <v>0</v>
      </c>
    </row>
    <row r="677" spans="1:16" ht="56.25" x14ac:dyDescent="0.2">
      <c r="A677" s="90" t="s">
        <v>44</v>
      </c>
      <c r="B677" s="73">
        <v>504</v>
      </c>
      <c r="C677" s="86">
        <v>7</v>
      </c>
      <c r="D677" s="86">
        <v>9</v>
      </c>
      <c r="E677" s="113" t="s">
        <v>1</v>
      </c>
      <c r="F677" s="104">
        <v>1</v>
      </c>
      <c r="G677" s="105" t="s">
        <v>122</v>
      </c>
      <c r="H677" s="106" t="s">
        <v>123</v>
      </c>
      <c r="I677" s="40"/>
      <c r="J677" s="87"/>
      <c r="K677" s="30">
        <f>K678</f>
        <v>316531.21000000002</v>
      </c>
      <c r="L677" s="30">
        <f t="shared" ref="L677:O678" si="332">L678</f>
        <v>0</v>
      </c>
      <c r="M677" s="30">
        <f t="shared" si="332"/>
        <v>0</v>
      </c>
      <c r="N677" s="75">
        <f t="shared" si="305"/>
        <v>0</v>
      </c>
      <c r="O677" s="30">
        <f t="shared" si="332"/>
        <v>0</v>
      </c>
      <c r="P677" s="75">
        <f t="shared" si="307"/>
        <v>0</v>
      </c>
    </row>
    <row r="678" spans="1:16" ht="37.5" x14ac:dyDescent="0.2">
      <c r="A678" s="90" t="s">
        <v>309</v>
      </c>
      <c r="B678" s="73">
        <v>504</v>
      </c>
      <c r="C678" s="86">
        <v>7</v>
      </c>
      <c r="D678" s="86">
        <v>9</v>
      </c>
      <c r="E678" s="113" t="s">
        <v>1</v>
      </c>
      <c r="F678" s="104">
        <v>1</v>
      </c>
      <c r="G678" s="105" t="s">
        <v>122</v>
      </c>
      <c r="H678" s="106" t="s">
        <v>123</v>
      </c>
      <c r="I678" s="40">
        <v>200</v>
      </c>
      <c r="J678" s="87"/>
      <c r="K678" s="30">
        <f>K679</f>
        <v>316531.21000000002</v>
      </c>
      <c r="L678" s="30">
        <f t="shared" si="332"/>
        <v>0</v>
      </c>
      <c r="M678" s="30">
        <f t="shared" si="332"/>
        <v>0</v>
      </c>
      <c r="N678" s="75">
        <f t="shared" si="305"/>
        <v>0</v>
      </c>
      <c r="O678" s="30">
        <f t="shared" si="332"/>
        <v>0</v>
      </c>
      <c r="P678" s="75">
        <f t="shared" si="307"/>
        <v>0</v>
      </c>
    </row>
    <row r="679" spans="1:16" ht="56.25" x14ac:dyDescent="0.2">
      <c r="A679" s="90" t="s">
        <v>2</v>
      </c>
      <c r="B679" s="73">
        <v>504</v>
      </c>
      <c r="C679" s="86">
        <v>7</v>
      </c>
      <c r="D679" s="86">
        <v>9</v>
      </c>
      <c r="E679" s="113" t="s">
        <v>1</v>
      </c>
      <c r="F679" s="104">
        <v>1</v>
      </c>
      <c r="G679" s="105" t="s">
        <v>122</v>
      </c>
      <c r="H679" s="106" t="s">
        <v>123</v>
      </c>
      <c r="I679" s="40">
        <v>240</v>
      </c>
      <c r="J679" s="87"/>
      <c r="K679" s="30">
        <v>316531.21000000002</v>
      </c>
      <c r="L679" s="30"/>
      <c r="M679" s="30">
        <v>0</v>
      </c>
      <c r="N679" s="75">
        <f t="shared" si="305"/>
        <v>0</v>
      </c>
      <c r="O679" s="30">
        <f>M679</f>
        <v>0</v>
      </c>
      <c r="P679" s="75">
        <f t="shared" si="307"/>
        <v>0</v>
      </c>
    </row>
    <row r="680" spans="1:16" ht="37.5" x14ac:dyDescent="0.2">
      <c r="A680" s="90" t="s">
        <v>349</v>
      </c>
      <c r="B680" s="73">
        <v>504</v>
      </c>
      <c r="C680" s="86">
        <v>7</v>
      </c>
      <c r="D680" s="86">
        <v>9</v>
      </c>
      <c r="E680" s="113" t="s">
        <v>1</v>
      </c>
      <c r="F680" s="104">
        <v>1</v>
      </c>
      <c r="G680" s="105" t="s">
        <v>122</v>
      </c>
      <c r="H680" s="106" t="s">
        <v>348</v>
      </c>
      <c r="I680" s="40"/>
      <c r="J680" s="87"/>
      <c r="K680" s="30">
        <f>K681</f>
        <v>40000</v>
      </c>
      <c r="L680" s="30">
        <f t="shared" ref="L680:O681" si="333">L681</f>
        <v>0</v>
      </c>
      <c r="M680" s="30">
        <f t="shared" si="333"/>
        <v>0</v>
      </c>
      <c r="N680" s="75">
        <f t="shared" si="305"/>
        <v>0</v>
      </c>
      <c r="O680" s="30">
        <f t="shared" si="333"/>
        <v>0</v>
      </c>
      <c r="P680" s="75">
        <f t="shared" si="307"/>
        <v>0</v>
      </c>
    </row>
    <row r="681" spans="1:16" ht="37.5" x14ac:dyDescent="0.2">
      <c r="A681" s="90" t="s">
        <v>107</v>
      </c>
      <c r="B681" s="73">
        <v>504</v>
      </c>
      <c r="C681" s="86">
        <v>7</v>
      </c>
      <c r="D681" s="86">
        <v>9</v>
      </c>
      <c r="E681" s="113" t="s">
        <v>1</v>
      </c>
      <c r="F681" s="104">
        <v>1</v>
      </c>
      <c r="G681" s="105" t="s">
        <v>122</v>
      </c>
      <c r="H681" s="106" t="s">
        <v>348</v>
      </c>
      <c r="I681" s="40">
        <v>300</v>
      </c>
      <c r="J681" s="87"/>
      <c r="K681" s="30">
        <f>K682</f>
        <v>40000</v>
      </c>
      <c r="L681" s="30">
        <f t="shared" si="333"/>
        <v>0</v>
      </c>
      <c r="M681" s="30">
        <f t="shared" si="333"/>
        <v>0</v>
      </c>
      <c r="N681" s="75">
        <f t="shared" si="305"/>
        <v>0</v>
      </c>
      <c r="O681" s="30">
        <f t="shared" si="333"/>
        <v>0</v>
      </c>
      <c r="P681" s="75">
        <f t="shared" si="307"/>
        <v>0</v>
      </c>
    </row>
    <row r="682" spans="1:16" ht="18.75" x14ac:dyDescent="0.2">
      <c r="A682" s="90" t="s">
        <v>350</v>
      </c>
      <c r="B682" s="73">
        <v>504</v>
      </c>
      <c r="C682" s="86">
        <v>7</v>
      </c>
      <c r="D682" s="86">
        <v>9</v>
      </c>
      <c r="E682" s="113" t="s">
        <v>1</v>
      </c>
      <c r="F682" s="104">
        <v>1</v>
      </c>
      <c r="G682" s="105" t="s">
        <v>122</v>
      </c>
      <c r="H682" s="106" t="s">
        <v>348</v>
      </c>
      <c r="I682" s="40">
        <v>340</v>
      </c>
      <c r="J682" s="87"/>
      <c r="K682" s="30">
        <v>40000</v>
      </c>
      <c r="L682" s="30"/>
      <c r="M682" s="30">
        <v>0</v>
      </c>
      <c r="N682" s="75">
        <f t="shared" si="305"/>
        <v>0</v>
      </c>
      <c r="O682" s="30">
        <f>M682</f>
        <v>0</v>
      </c>
      <c r="P682" s="75">
        <f t="shared" si="307"/>
        <v>0</v>
      </c>
    </row>
    <row r="683" spans="1:16" ht="18.75" x14ac:dyDescent="0.2">
      <c r="A683" s="90" t="s">
        <v>148</v>
      </c>
      <c r="B683" s="73">
        <v>504</v>
      </c>
      <c r="C683" s="88">
        <v>7</v>
      </c>
      <c r="D683" s="88">
        <v>9</v>
      </c>
      <c r="E683" s="115" t="s">
        <v>1</v>
      </c>
      <c r="F683" s="110">
        <v>1</v>
      </c>
      <c r="G683" s="111" t="s">
        <v>149</v>
      </c>
      <c r="H683" s="116" t="s">
        <v>114</v>
      </c>
      <c r="I683" s="73"/>
      <c r="J683" s="89"/>
      <c r="K683" s="58">
        <f>K684</f>
        <v>5468816</v>
      </c>
      <c r="L683" s="58">
        <f t="shared" ref="L683:O683" si="334">L684</f>
        <v>0</v>
      </c>
      <c r="M683" s="58">
        <f t="shared" si="334"/>
        <v>1063423.46</v>
      </c>
      <c r="N683" s="75">
        <f t="shared" ref="N683:N748" si="335">M683/K683*100</f>
        <v>19.445222878224463</v>
      </c>
      <c r="O683" s="58">
        <f t="shared" si="334"/>
        <v>1063423.46</v>
      </c>
      <c r="P683" s="75">
        <f t="shared" si="307"/>
        <v>19.445222878224463</v>
      </c>
    </row>
    <row r="684" spans="1:16" ht="56.25" x14ac:dyDescent="0.2">
      <c r="A684" s="90" t="s">
        <v>19</v>
      </c>
      <c r="B684" s="73">
        <v>504</v>
      </c>
      <c r="C684" s="86">
        <v>7</v>
      </c>
      <c r="D684" s="86">
        <v>9</v>
      </c>
      <c r="E684" s="113" t="s">
        <v>1</v>
      </c>
      <c r="F684" s="104">
        <v>1</v>
      </c>
      <c r="G684" s="105" t="s">
        <v>149</v>
      </c>
      <c r="H684" s="106" t="s">
        <v>150</v>
      </c>
      <c r="I684" s="40"/>
      <c r="J684" s="87"/>
      <c r="K684" s="30">
        <f>K685+K687</f>
        <v>5468816</v>
      </c>
      <c r="L684" s="30">
        <f t="shared" ref="L684:O684" si="336">L685+L687</f>
        <v>0</v>
      </c>
      <c r="M684" s="30">
        <f t="shared" si="336"/>
        <v>1063423.46</v>
      </c>
      <c r="N684" s="75">
        <f t="shared" si="335"/>
        <v>19.445222878224463</v>
      </c>
      <c r="O684" s="30">
        <f t="shared" si="336"/>
        <v>1063423.46</v>
      </c>
      <c r="P684" s="75">
        <f t="shared" si="307"/>
        <v>19.445222878224463</v>
      </c>
    </row>
    <row r="685" spans="1:16" ht="93.75" x14ac:dyDescent="0.2">
      <c r="A685" s="90" t="s">
        <v>188</v>
      </c>
      <c r="B685" s="73">
        <v>504</v>
      </c>
      <c r="C685" s="86">
        <v>7</v>
      </c>
      <c r="D685" s="86">
        <v>9</v>
      </c>
      <c r="E685" s="113" t="s">
        <v>1</v>
      </c>
      <c r="F685" s="104">
        <v>1</v>
      </c>
      <c r="G685" s="105" t="s">
        <v>149</v>
      </c>
      <c r="H685" s="106" t="s">
        <v>150</v>
      </c>
      <c r="I685" s="40">
        <v>100</v>
      </c>
      <c r="J685" s="87"/>
      <c r="K685" s="30">
        <f>K686</f>
        <v>5378816</v>
      </c>
      <c r="L685" s="30">
        <f t="shared" ref="L685:O687" si="337">L686</f>
        <v>0</v>
      </c>
      <c r="M685" s="30">
        <f t="shared" si="337"/>
        <v>1058323.46</v>
      </c>
      <c r="N685" s="75">
        <f t="shared" si="335"/>
        <v>19.675769909214218</v>
      </c>
      <c r="O685" s="30">
        <f t="shared" si="337"/>
        <v>1058323.46</v>
      </c>
      <c r="P685" s="75">
        <f t="shared" si="307"/>
        <v>19.675769909214218</v>
      </c>
    </row>
    <row r="686" spans="1:16" ht="37.5" x14ac:dyDescent="0.2">
      <c r="A686" s="90" t="s">
        <v>18</v>
      </c>
      <c r="B686" s="73">
        <v>504</v>
      </c>
      <c r="C686" s="86">
        <v>7</v>
      </c>
      <c r="D686" s="86">
        <v>9</v>
      </c>
      <c r="E686" s="113" t="s">
        <v>1</v>
      </c>
      <c r="F686" s="104">
        <v>1</v>
      </c>
      <c r="G686" s="105" t="s">
        <v>149</v>
      </c>
      <c r="H686" s="106" t="s">
        <v>150</v>
      </c>
      <c r="I686" s="40">
        <v>120</v>
      </c>
      <c r="J686" s="87"/>
      <c r="K686" s="30">
        <v>5378816</v>
      </c>
      <c r="L686" s="30"/>
      <c r="M686" s="30">
        <v>1058323.46</v>
      </c>
      <c r="N686" s="75">
        <f t="shared" si="335"/>
        <v>19.675769909214218</v>
      </c>
      <c r="O686" s="30">
        <f>M686</f>
        <v>1058323.46</v>
      </c>
      <c r="P686" s="75">
        <f t="shared" si="307"/>
        <v>19.675769909214218</v>
      </c>
    </row>
    <row r="687" spans="1:16" ht="37.5" x14ac:dyDescent="0.2">
      <c r="A687" s="90" t="s">
        <v>309</v>
      </c>
      <c r="B687" s="73">
        <v>504</v>
      </c>
      <c r="C687" s="86">
        <v>7</v>
      </c>
      <c r="D687" s="86">
        <v>9</v>
      </c>
      <c r="E687" s="113" t="s">
        <v>1</v>
      </c>
      <c r="F687" s="104">
        <v>1</v>
      </c>
      <c r="G687" s="105" t="s">
        <v>149</v>
      </c>
      <c r="H687" s="106" t="s">
        <v>150</v>
      </c>
      <c r="I687" s="40">
        <v>200</v>
      </c>
      <c r="J687" s="87"/>
      <c r="K687" s="30">
        <f>K688</f>
        <v>90000</v>
      </c>
      <c r="L687" s="30">
        <f t="shared" si="337"/>
        <v>0</v>
      </c>
      <c r="M687" s="30">
        <f t="shared" si="337"/>
        <v>5100</v>
      </c>
      <c r="N687" s="75">
        <f t="shared" si="335"/>
        <v>5.6666666666666661</v>
      </c>
      <c r="O687" s="30">
        <f t="shared" si="337"/>
        <v>5100</v>
      </c>
      <c r="P687" s="75">
        <f t="shared" ref="P687:P696" si="338">O687/K687*100</f>
        <v>5.6666666666666661</v>
      </c>
    </row>
    <row r="688" spans="1:16" ht="56.25" x14ac:dyDescent="0.2">
      <c r="A688" s="90" t="s">
        <v>2</v>
      </c>
      <c r="B688" s="73">
        <v>504</v>
      </c>
      <c r="C688" s="86">
        <v>7</v>
      </c>
      <c r="D688" s="86">
        <v>9</v>
      </c>
      <c r="E688" s="113" t="s">
        <v>1</v>
      </c>
      <c r="F688" s="104">
        <v>1</v>
      </c>
      <c r="G688" s="105" t="s">
        <v>149</v>
      </c>
      <c r="H688" s="106" t="s">
        <v>150</v>
      </c>
      <c r="I688" s="40">
        <v>240</v>
      </c>
      <c r="J688" s="87"/>
      <c r="K688" s="30">
        <v>90000</v>
      </c>
      <c r="L688" s="30"/>
      <c r="M688" s="30">
        <v>5100</v>
      </c>
      <c r="N688" s="75">
        <f t="shared" si="335"/>
        <v>5.6666666666666661</v>
      </c>
      <c r="O688" s="30">
        <f>M688</f>
        <v>5100</v>
      </c>
      <c r="P688" s="75">
        <f t="shared" si="338"/>
        <v>5.6666666666666661</v>
      </c>
    </row>
    <row r="689" spans="1:16" ht="56.25" x14ac:dyDescent="0.2">
      <c r="A689" s="90" t="s">
        <v>381</v>
      </c>
      <c r="B689" s="73">
        <v>504</v>
      </c>
      <c r="C689" s="86">
        <v>7</v>
      </c>
      <c r="D689" s="86">
        <v>9</v>
      </c>
      <c r="E689" s="113" t="s">
        <v>1</v>
      </c>
      <c r="F689" s="104">
        <v>1</v>
      </c>
      <c r="G689" s="105" t="s">
        <v>380</v>
      </c>
      <c r="H689" s="116" t="s">
        <v>114</v>
      </c>
      <c r="I689" s="40"/>
      <c r="J689" s="87"/>
      <c r="K689" s="30">
        <f>K690+K693</f>
        <v>3651238.02</v>
      </c>
      <c r="L689" s="30">
        <f t="shared" ref="L689:O689" si="339">L690+L693</f>
        <v>0</v>
      </c>
      <c r="M689" s="30">
        <f t="shared" si="339"/>
        <v>912809.45</v>
      </c>
      <c r="N689" s="75">
        <f t="shared" si="335"/>
        <v>24.999998493661611</v>
      </c>
      <c r="O689" s="30">
        <f t="shared" si="339"/>
        <v>912809.45</v>
      </c>
      <c r="P689" s="75">
        <f t="shared" si="338"/>
        <v>24.999998493661611</v>
      </c>
    </row>
    <row r="690" spans="1:16" ht="241.5" customHeight="1" x14ac:dyDescent="0.2">
      <c r="A690" s="90" t="s">
        <v>385</v>
      </c>
      <c r="B690" s="73">
        <v>504</v>
      </c>
      <c r="C690" s="86">
        <v>7</v>
      </c>
      <c r="D690" s="86">
        <v>9</v>
      </c>
      <c r="E690" s="113" t="s">
        <v>1</v>
      </c>
      <c r="F690" s="104">
        <v>1</v>
      </c>
      <c r="G690" s="105" t="s">
        <v>380</v>
      </c>
      <c r="H690" s="106" t="s">
        <v>384</v>
      </c>
      <c r="I690" s="40"/>
      <c r="J690" s="87"/>
      <c r="K690" s="30">
        <f>K691</f>
        <v>898380</v>
      </c>
      <c r="L690" s="30">
        <f t="shared" ref="L690:O691" si="340">L691</f>
        <v>0</v>
      </c>
      <c r="M690" s="30">
        <f t="shared" si="340"/>
        <v>224595</v>
      </c>
      <c r="N690" s="75">
        <f t="shared" si="335"/>
        <v>25</v>
      </c>
      <c r="O690" s="30">
        <f t="shared" si="340"/>
        <v>224595</v>
      </c>
      <c r="P690" s="75">
        <f t="shared" si="338"/>
        <v>25</v>
      </c>
    </row>
    <row r="691" spans="1:16" ht="56.25" x14ac:dyDescent="0.2">
      <c r="A691" s="85" t="s">
        <v>108</v>
      </c>
      <c r="B691" s="73">
        <v>504</v>
      </c>
      <c r="C691" s="86">
        <v>7</v>
      </c>
      <c r="D691" s="86">
        <v>9</v>
      </c>
      <c r="E691" s="113" t="s">
        <v>1</v>
      </c>
      <c r="F691" s="104">
        <v>1</v>
      </c>
      <c r="G691" s="105" t="s">
        <v>380</v>
      </c>
      <c r="H691" s="106" t="s">
        <v>384</v>
      </c>
      <c r="I691" s="40">
        <v>600</v>
      </c>
      <c r="J691" s="87"/>
      <c r="K691" s="30">
        <f>K692</f>
        <v>898380</v>
      </c>
      <c r="L691" s="30">
        <f t="shared" si="340"/>
        <v>0</v>
      </c>
      <c r="M691" s="30">
        <f t="shared" si="340"/>
        <v>224595</v>
      </c>
      <c r="N691" s="75">
        <f t="shared" si="335"/>
        <v>25</v>
      </c>
      <c r="O691" s="30">
        <f t="shared" si="340"/>
        <v>224595</v>
      </c>
      <c r="P691" s="75">
        <f t="shared" si="338"/>
        <v>25</v>
      </c>
    </row>
    <row r="692" spans="1:16" ht="18.75" x14ac:dyDescent="0.2">
      <c r="A692" s="85" t="s">
        <v>47</v>
      </c>
      <c r="B692" s="73">
        <v>504</v>
      </c>
      <c r="C692" s="86">
        <v>7</v>
      </c>
      <c r="D692" s="86">
        <v>9</v>
      </c>
      <c r="E692" s="113" t="s">
        <v>1</v>
      </c>
      <c r="F692" s="104">
        <v>1</v>
      </c>
      <c r="G692" s="105" t="s">
        <v>380</v>
      </c>
      <c r="H692" s="106" t="s">
        <v>384</v>
      </c>
      <c r="I692" s="40">
        <v>610</v>
      </c>
      <c r="J692" s="87"/>
      <c r="K692" s="30">
        <v>898380</v>
      </c>
      <c r="L692" s="30"/>
      <c r="M692" s="30">
        <v>224595</v>
      </c>
      <c r="N692" s="75">
        <f t="shared" si="335"/>
        <v>25</v>
      </c>
      <c r="O692" s="30">
        <f>M692</f>
        <v>224595</v>
      </c>
      <c r="P692" s="75">
        <f t="shared" si="338"/>
        <v>25</v>
      </c>
    </row>
    <row r="693" spans="1:16" ht="167.25" customHeight="1" x14ac:dyDescent="0.2">
      <c r="A693" s="90" t="s">
        <v>386</v>
      </c>
      <c r="B693" s="73">
        <v>504</v>
      </c>
      <c r="C693" s="86">
        <v>7</v>
      </c>
      <c r="D693" s="86">
        <v>9</v>
      </c>
      <c r="E693" s="113" t="s">
        <v>1</v>
      </c>
      <c r="F693" s="104">
        <v>1</v>
      </c>
      <c r="G693" s="105" t="s">
        <v>380</v>
      </c>
      <c r="H693" s="106" t="s">
        <v>316</v>
      </c>
      <c r="I693" s="40"/>
      <c r="J693" s="87"/>
      <c r="K693" s="30">
        <f>K694</f>
        <v>2752858.02</v>
      </c>
      <c r="L693" s="30">
        <f t="shared" ref="L693:O694" si="341">L694</f>
        <v>0</v>
      </c>
      <c r="M693" s="30">
        <f t="shared" si="341"/>
        <v>688214.45</v>
      </c>
      <c r="N693" s="75">
        <f t="shared" si="335"/>
        <v>24.999998002076403</v>
      </c>
      <c r="O693" s="30">
        <f t="shared" si="341"/>
        <v>688214.45</v>
      </c>
      <c r="P693" s="75">
        <f t="shared" si="338"/>
        <v>24.999998002076403</v>
      </c>
    </row>
    <row r="694" spans="1:16" ht="56.25" x14ac:dyDescent="0.2">
      <c r="A694" s="85" t="s">
        <v>108</v>
      </c>
      <c r="B694" s="73">
        <v>504</v>
      </c>
      <c r="C694" s="86">
        <v>7</v>
      </c>
      <c r="D694" s="86">
        <v>9</v>
      </c>
      <c r="E694" s="113" t="s">
        <v>1</v>
      </c>
      <c r="F694" s="104">
        <v>1</v>
      </c>
      <c r="G694" s="105" t="s">
        <v>380</v>
      </c>
      <c r="H694" s="106" t="s">
        <v>316</v>
      </c>
      <c r="I694" s="40">
        <v>600</v>
      </c>
      <c r="J694" s="87"/>
      <c r="K694" s="30">
        <f>K695</f>
        <v>2752858.02</v>
      </c>
      <c r="L694" s="30">
        <f t="shared" si="341"/>
        <v>0</v>
      </c>
      <c r="M694" s="30">
        <f t="shared" si="341"/>
        <v>688214.45</v>
      </c>
      <c r="N694" s="75">
        <f t="shared" si="335"/>
        <v>24.999998002076403</v>
      </c>
      <c r="O694" s="30">
        <f t="shared" si="341"/>
        <v>688214.45</v>
      </c>
      <c r="P694" s="75">
        <f t="shared" si="338"/>
        <v>24.999998002076403</v>
      </c>
    </row>
    <row r="695" spans="1:16" ht="18.75" x14ac:dyDescent="0.2">
      <c r="A695" s="85" t="s">
        <v>47</v>
      </c>
      <c r="B695" s="73">
        <v>504</v>
      </c>
      <c r="C695" s="86">
        <v>7</v>
      </c>
      <c r="D695" s="86">
        <v>9</v>
      </c>
      <c r="E695" s="113" t="s">
        <v>1</v>
      </c>
      <c r="F695" s="104">
        <v>1</v>
      </c>
      <c r="G695" s="105" t="s">
        <v>380</v>
      </c>
      <c r="H695" s="106" t="s">
        <v>316</v>
      </c>
      <c r="I695" s="40">
        <v>610</v>
      </c>
      <c r="J695" s="87"/>
      <c r="K695" s="30">
        <v>2752858.02</v>
      </c>
      <c r="L695" s="30"/>
      <c r="M695" s="30">
        <v>688214.45</v>
      </c>
      <c r="N695" s="75">
        <f t="shared" si="335"/>
        <v>24.999998002076403</v>
      </c>
      <c r="O695" s="30">
        <f>M695</f>
        <v>688214.45</v>
      </c>
      <c r="P695" s="75">
        <f t="shared" si="338"/>
        <v>24.999998002076403</v>
      </c>
    </row>
    <row r="696" spans="1:16" ht="93.75" x14ac:dyDescent="0.2">
      <c r="A696" s="90" t="s">
        <v>227</v>
      </c>
      <c r="B696" s="73">
        <v>504</v>
      </c>
      <c r="C696" s="88">
        <v>7</v>
      </c>
      <c r="D696" s="88">
        <v>9</v>
      </c>
      <c r="E696" s="115" t="s">
        <v>1</v>
      </c>
      <c r="F696" s="124" t="s">
        <v>43</v>
      </c>
      <c r="G696" s="111" t="s">
        <v>203</v>
      </c>
      <c r="H696" s="116" t="s">
        <v>114</v>
      </c>
      <c r="I696" s="73"/>
      <c r="J696" s="89"/>
      <c r="K696" s="58">
        <f>K697+K704</f>
        <v>100000</v>
      </c>
      <c r="L696" s="58" t="e">
        <f t="shared" ref="L696" si="342">L697</f>
        <v>#REF!</v>
      </c>
      <c r="M696" s="58">
        <f>M697+M704</f>
        <v>0</v>
      </c>
      <c r="N696" s="75">
        <f t="shared" si="335"/>
        <v>0</v>
      </c>
      <c r="O696" s="58">
        <f>O697+O704</f>
        <v>0</v>
      </c>
      <c r="P696" s="75">
        <f t="shared" si="338"/>
        <v>0</v>
      </c>
    </row>
    <row r="697" spans="1:16" ht="54" customHeight="1" x14ac:dyDescent="0.2">
      <c r="A697" s="85" t="s">
        <v>151</v>
      </c>
      <c r="B697" s="73">
        <v>504</v>
      </c>
      <c r="C697" s="86">
        <v>7</v>
      </c>
      <c r="D697" s="86">
        <v>9</v>
      </c>
      <c r="E697" s="113" t="s">
        <v>1</v>
      </c>
      <c r="F697" s="117" t="s">
        <v>43</v>
      </c>
      <c r="G697" s="105" t="s">
        <v>1</v>
      </c>
      <c r="H697" s="116" t="s">
        <v>114</v>
      </c>
      <c r="I697" s="40"/>
      <c r="J697" s="87"/>
      <c r="K697" s="30">
        <f>K698+K701</f>
        <v>70000</v>
      </c>
      <c r="L697" s="30" t="e">
        <f>L698+L701+#REF!</f>
        <v>#REF!</v>
      </c>
      <c r="M697" s="30">
        <f>M698+M701</f>
        <v>0</v>
      </c>
      <c r="N697" s="75">
        <f t="shared" si="335"/>
        <v>0</v>
      </c>
      <c r="O697" s="30">
        <f>O698+O701</f>
        <v>0</v>
      </c>
      <c r="P697" s="75">
        <f t="shared" si="307"/>
        <v>0</v>
      </c>
    </row>
    <row r="698" spans="1:16" ht="112.5" x14ac:dyDescent="0.2">
      <c r="A698" s="85" t="s">
        <v>220</v>
      </c>
      <c r="B698" s="73">
        <v>504</v>
      </c>
      <c r="C698" s="86">
        <v>7</v>
      </c>
      <c r="D698" s="86">
        <v>9</v>
      </c>
      <c r="E698" s="113" t="s">
        <v>1</v>
      </c>
      <c r="F698" s="117" t="s">
        <v>43</v>
      </c>
      <c r="G698" s="105" t="s">
        <v>1</v>
      </c>
      <c r="H698" s="106" t="s">
        <v>115</v>
      </c>
      <c r="I698" s="40"/>
      <c r="J698" s="87"/>
      <c r="K698" s="30">
        <f>K699</f>
        <v>30000</v>
      </c>
      <c r="L698" s="30">
        <f t="shared" ref="L698:O699" si="343">L699</f>
        <v>0</v>
      </c>
      <c r="M698" s="30">
        <f t="shared" si="343"/>
        <v>0</v>
      </c>
      <c r="N698" s="75">
        <f t="shared" si="335"/>
        <v>0</v>
      </c>
      <c r="O698" s="30">
        <f t="shared" si="343"/>
        <v>0</v>
      </c>
      <c r="P698" s="75">
        <f t="shared" si="307"/>
        <v>0</v>
      </c>
    </row>
    <row r="699" spans="1:16" ht="37.5" x14ac:dyDescent="0.2">
      <c r="A699" s="90" t="s">
        <v>309</v>
      </c>
      <c r="B699" s="73">
        <v>504</v>
      </c>
      <c r="C699" s="86">
        <v>7</v>
      </c>
      <c r="D699" s="86">
        <v>9</v>
      </c>
      <c r="E699" s="113" t="s">
        <v>1</v>
      </c>
      <c r="F699" s="117" t="s">
        <v>43</v>
      </c>
      <c r="G699" s="105" t="s">
        <v>1</v>
      </c>
      <c r="H699" s="106" t="s">
        <v>115</v>
      </c>
      <c r="I699" s="40">
        <v>200</v>
      </c>
      <c r="J699" s="87"/>
      <c r="K699" s="30">
        <f>K700</f>
        <v>30000</v>
      </c>
      <c r="L699" s="30">
        <f t="shared" si="343"/>
        <v>0</v>
      </c>
      <c r="M699" s="30">
        <f t="shared" si="343"/>
        <v>0</v>
      </c>
      <c r="N699" s="75">
        <f t="shared" si="335"/>
        <v>0</v>
      </c>
      <c r="O699" s="30">
        <f t="shared" si="343"/>
        <v>0</v>
      </c>
      <c r="P699" s="75">
        <f t="shared" si="307"/>
        <v>0</v>
      </c>
    </row>
    <row r="700" spans="1:16" ht="56.25" x14ac:dyDescent="0.2">
      <c r="A700" s="90" t="s">
        <v>2</v>
      </c>
      <c r="B700" s="73">
        <v>504</v>
      </c>
      <c r="C700" s="86">
        <v>7</v>
      </c>
      <c r="D700" s="86">
        <v>9</v>
      </c>
      <c r="E700" s="113" t="s">
        <v>1</v>
      </c>
      <c r="F700" s="117" t="s">
        <v>43</v>
      </c>
      <c r="G700" s="105" t="s">
        <v>1</v>
      </c>
      <c r="H700" s="106" t="s">
        <v>115</v>
      </c>
      <c r="I700" s="40">
        <v>240</v>
      </c>
      <c r="J700" s="87"/>
      <c r="K700" s="30">
        <v>30000</v>
      </c>
      <c r="L700" s="30"/>
      <c r="M700" s="30">
        <v>0</v>
      </c>
      <c r="N700" s="75">
        <f t="shared" si="335"/>
        <v>0</v>
      </c>
      <c r="O700" s="30">
        <f>M700</f>
        <v>0</v>
      </c>
      <c r="P700" s="75">
        <f t="shared" si="307"/>
        <v>0</v>
      </c>
    </row>
    <row r="701" spans="1:16" ht="75" x14ac:dyDescent="0.2">
      <c r="A701" s="90" t="s">
        <v>178</v>
      </c>
      <c r="B701" s="73">
        <v>504</v>
      </c>
      <c r="C701" s="86">
        <v>7</v>
      </c>
      <c r="D701" s="86">
        <v>9</v>
      </c>
      <c r="E701" s="113" t="s">
        <v>1</v>
      </c>
      <c r="F701" s="117" t="s">
        <v>43</v>
      </c>
      <c r="G701" s="105" t="s">
        <v>1</v>
      </c>
      <c r="H701" s="106" t="s">
        <v>129</v>
      </c>
      <c r="I701" s="40"/>
      <c r="J701" s="87"/>
      <c r="K701" s="30">
        <f>K702</f>
        <v>40000</v>
      </c>
      <c r="L701" s="30">
        <f t="shared" ref="L701:O702" si="344">L702</f>
        <v>0</v>
      </c>
      <c r="M701" s="30">
        <f t="shared" si="344"/>
        <v>0</v>
      </c>
      <c r="N701" s="75">
        <f t="shared" si="335"/>
        <v>0</v>
      </c>
      <c r="O701" s="30">
        <f t="shared" si="344"/>
        <v>0</v>
      </c>
      <c r="P701" s="75">
        <f t="shared" si="307"/>
        <v>0</v>
      </c>
    </row>
    <row r="702" spans="1:16" ht="37.5" x14ac:dyDescent="0.2">
      <c r="A702" s="90" t="s">
        <v>309</v>
      </c>
      <c r="B702" s="73">
        <v>504</v>
      </c>
      <c r="C702" s="86">
        <v>7</v>
      </c>
      <c r="D702" s="86">
        <v>9</v>
      </c>
      <c r="E702" s="113" t="s">
        <v>1</v>
      </c>
      <c r="F702" s="117" t="s">
        <v>43</v>
      </c>
      <c r="G702" s="105" t="s">
        <v>1</v>
      </c>
      <c r="H702" s="106" t="s">
        <v>129</v>
      </c>
      <c r="I702" s="40">
        <v>200</v>
      </c>
      <c r="J702" s="87"/>
      <c r="K702" s="30">
        <f>K703</f>
        <v>40000</v>
      </c>
      <c r="L702" s="30">
        <f t="shared" si="344"/>
        <v>0</v>
      </c>
      <c r="M702" s="30">
        <f t="shared" si="344"/>
        <v>0</v>
      </c>
      <c r="N702" s="75">
        <f t="shared" si="335"/>
        <v>0</v>
      </c>
      <c r="O702" s="30">
        <f t="shared" si="344"/>
        <v>0</v>
      </c>
      <c r="P702" s="75">
        <f t="shared" ref="P702:P771" si="345">O702/K702*100</f>
        <v>0</v>
      </c>
    </row>
    <row r="703" spans="1:16" ht="56.25" x14ac:dyDescent="0.2">
      <c r="A703" s="85" t="s">
        <v>2</v>
      </c>
      <c r="B703" s="73">
        <v>504</v>
      </c>
      <c r="C703" s="86">
        <v>7</v>
      </c>
      <c r="D703" s="86">
        <v>9</v>
      </c>
      <c r="E703" s="113" t="s">
        <v>1</v>
      </c>
      <c r="F703" s="117" t="s">
        <v>43</v>
      </c>
      <c r="G703" s="105" t="s">
        <v>1</v>
      </c>
      <c r="H703" s="106" t="s">
        <v>129</v>
      </c>
      <c r="I703" s="40">
        <v>240</v>
      </c>
      <c r="J703" s="87"/>
      <c r="K703" s="30">
        <v>40000</v>
      </c>
      <c r="L703" s="30"/>
      <c r="M703" s="30">
        <v>0</v>
      </c>
      <c r="N703" s="75">
        <f t="shared" si="335"/>
        <v>0</v>
      </c>
      <c r="O703" s="30">
        <f>M703</f>
        <v>0</v>
      </c>
      <c r="P703" s="75">
        <f t="shared" si="345"/>
        <v>0</v>
      </c>
    </row>
    <row r="704" spans="1:16" ht="56.25" x14ac:dyDescent="0.2">
      <c r="A704" s="85" t="s">
        <v>269</v>
      </c>
      <c r="B704" s="73">
        <v>504</v>
      </c>
      <c r="C704" s="86">
        <v>7</v>
      </c>
      <c r="D704" s="86">
        <v>9</v>
      </c>
      <c r="E704" s="113" t="s">
        <v>1</v>
      </c>
      <c r="F704" s="117" t="s">
        <v>43</v>
      </c>
      <c r="G704" s="105" t="s">
        <v>27</v>
      </c>
      <c r="H704" s="106" t="s">
        <v>114</v>
      </c>
      <c r="I704" s="40"/>
      <c r="J704" s="87"/>
      <c r="K704" s="30">
        <f>K705</f>
        <v>30000</v>
      </c>
      <c r="L704" s="30"/>
      <c r="M704" s="30">
        <f>M705</f>
        <v>0</v>
      </c>
      <c r="N704" s="75">
        <f t="shared" si="335"/>
        <v>0</v>
      </c>
      <c r="O704" s="30">
        <f>O705</f>
        <v>0</v>
      </c>
      <c r="P704" s="75">
        <f t="shared" si="345"/>
        <v>0</v>
      </c>
    </row>
    <row r="705" spans="1:16" ht="75" x14ac:dyDescent="0.2">
      <c r="A705" s="85" t="s">
        <v>200</v>
      </c>
      <c r="B705" s="73">
        <v>504</v>
      </c>
      <c r="C705" s="86">
        <v>7</v>
      </c>
      <c r="D705" s="86">
        <v>9</v>
      </c>
      <c r="E705" s="113" t="s">
        <v>1</v>
      </c>
      <c r="F705" s="117" t="s">
        <v>43</v>
      </c>
      <c r="G705" s="105" t="s">
        <v>27</v>
      </c>
      <c r="H705" s="106" t="s">
        <v>133</v>
      </c>
      <c r="I705" s="40"/>
      <c r="J705" s="87"/>
      <c r="K705" s="30">
        <f>K706</f>
        <v>30000</v>
      </c>
      <c r="L705" s="30"/>
      <c r="M705" s="30">
        <f>M706</f>
        <v>0</v>
      </c>
      <c r="N705" s="75">
        <f t="shared" si="335"/>
        <v>0</v>
      </c>
      <c r="O705" s="30">
        <f>O706</f>
        <v>0</v>
      </c>
      <c r="P705" s="75">
        <f t="shared" si="345"/>
        <v>0</v>
      </c>
    </row>
    <row r="706" spans="1:16" ht="37.5" x14ac:dyDescent="0.2">
      <c r="A706" s="90" t="s">
        <v>309</v>
      </c>
      <c r="B706" s="73">
        <v>504</v>
      </c>
      <c r="C706" s="86">
        <v>7</v>
      </c>
      <c r="D706" s="86">
        <v>9</v>
      </c>
      <c r="E706" s="113" t="s">
        <v>1</v>
      </c>
      <c r="F706" s="117" t="s">
        <v>43</v>
      </c>
      <c r="G706" s="105" t="s">
        <v>27</v>
      </c>
      <c r="H706" s="106" t="s">
        <v>133</v>
      </c>
      <c r="I706" s="40">
        <v>200</v>
      </c>
      <c r="J706" s="87"/>
      <c r="K706" s="30">
        <f>K707</f>
        <v>30000</v>
      </c>
      <c r="L706" s="30"/>
      <c r="M706" s="30">
        <f>M707</f>
        <v>0</v>
      </c>
      <c r="N706" s="75">
        <f t="shared" si="335"/>
        <v>0</v>
      </c>
      <c r="O706" s="30">
        <f>O707</f>
        <v>0</v>
      </c>
      <c r="P706" s="75">
        <f t="shared" si="345"/>
        <v>0</v>
      </c>
    </row>
    <row r="707" spans="1:16" ht="56.25" x14ac:dyDescent="0.2">
      <c r="A707" s="85" t="s">
        <v>2</v>
      </c>
      <c r="B707" s="73">
        <v>504</v>
      </c>
      <c r="C707" s="86">
        <v>7</v>
      </c>
      <c r="D707" s="86">
        <v>9</v>
      </c>
      <c r="E707" s="113" t="s">
        <v>1</v>
      </c>
      <c r="F707" s="117" t="s">
        <v>43</v>
      </c>
      <c r="G707" s="105" t="s">
        <v>27</v>
      </c>
      <c r="H707" s="106" t="s">
        <v>133</v>
      </c>
      <c r="I707" s="40">
        <v>240</v>
      </c>
      <c r="J707" s="87"/>
      <c r="K707" s="30">
        <v>30000</v>
      </c>
      <c r="L707" s="30"/>
      <c r="M707" s="30">
        <v>0</v>
      </c>
      <c r="N707" s="75">
        <f t="shared" si="335"/>
        <v>0</v>
      </c>
      <c r="O707" s="30">
        <f>M707</f>
        <v>0</v>
      </c>
      <c r="P707" s="75">
        <f t="shared" si="345"/>
        <v>0</v>
      </c>
    </row>
    <row r="708" spans="1:16" ht="18.75" x14ac:dyDescent="0.2">
      <c r="A708" s="90" t="s">
        <v>42</v>
      </c>
      <c r="B708" s="73">
        <v>504</v>
      </c>
      <c r="C708" s="88">
        <v>10</v>
      </c>
      <c r="D708" s="88">
        <v>0</v>
      </c>
      <c r="E708" s="115"/>
      <c r="F708" s="111"/>
      <c r="G708" s="111"/>
      <c r="H708" s="116"/>
      <c r="I708" s="76"/>
      <c r="J708" s="89"/>
      <c r="K708" s="58">
        <f>K709+K719+K744</f>
        <v>14376820.98</v>
      </c>
      <c r="L708" s="58">
        <f>L709+L719+L744</f>
        <v>0</v>
      </c>
      <c r="M708" s="58">
        <f>M709+M719+M744</f>
        <v>2801714.0900000003</v>
      </c>
      <c r="N708" s="75">
        <f t="shared" si="335"/>
        <v>19.487716331013257</v>
      </c>
      <c r="O708" s="58">
        <f>O709+O719+O744</f>
        <v>2801714.0900000003</v>
      </c>
      <c r="P708" s="75">
        <f t="shared" si="345"/>
        <v>19.487716331013257</v>
      </c>
    </row>
    <row r="709" spans="1:16" ht="18.75" x14ac:dyDescent="0.2">
      <c r="A709" s="90" t="s">
        <v>69</v>
      </c>
      <c r="B709" s="73">
        <v>504</v>
      </c>
      <c r="C709" s="88">
        <v>10</v>
      </c>
      <c r="D709" s="88">
        <v>3</v>
      </c>
      <c r="E709" s="115"/>
      <c r="F709" s="111"/>
      <c r="G709" s="111"/>
      <c r="H709" s="116"/>
      <c r="I709" s="76"/>
      <c r="J709" s="89"/>
      <c r="K709" s="58">
        <f>K710</f>
        <v>375117.98</v>
      </c>
      <c r="L709" s="58">
        <f t="shared" ref="L709:O711" si="346">L710</f>
        <v>0</v>
      </c>
      <c r="M709" s="58">
        <f t="shared" si="346"/>
        <v>106889.67</v>
      </c>
      <c r="N709" s="75">
        <f t="shared" si="335"/>
        <v>28.494947109706658</v>
      </c>
      <c r="O709" s="58">
        <f t="shared" si="346"/>
        <v>106889.67</v>
      </c>
      <c r="P709" s="75">
        <f t="shared" si="345"/>
        <v>28.494947109706658</v>
      </c>
    </row>
    <row r="710" spans="1:16" ht="72" customHeight="1" x14ac:dyDescent="0.2">
      <c r="A710" s="90" t="s">
        <v>221</v>
      </c>
      <c r="B710" s="73">
        <v>504</v>
      </c>
      <c r="C710" s="88">
        <v>10</v>
      </c>
      <c r="D710" s="88">
        <v>3</v>
      </c>
      <c r="E710" s="107" t="s">
        <v>1</v>
      </c>
      <c r="F710" s="104">
        <v>0</v>
      </c>
      <c r="G710" s="105" t="s">
        <v>203</v>
      </c>
      <c r="H710" s="106" t="s">
        <v>114</v>
      </c>
      <c r="I710" s="76"/>
      <c r="J710" s="89"/>
      <c r="K710" s="58">
        <f>K711</f>
        <v>375117.98</v>
      </c>
      <c r="L710" s="58">
        <f t="shared" si="346"/>
        <v>0</v>
      </c>
      <c r="M710" s="58">
        <f t="shared" si="346"/>
        <v>106889.67</v>
      </c>
      <c r="N710" s="75">
        <f t="shared" si="335"/>
        <v>28.494947109706658</v>
      </c>
      <c r="O710" s="58">
        <f t="shared" si="346"/>
        <v>106889.67</v>
      </c>
      <c r="P710" s="75">
        <f t="shared" si="345"/>
        <v>28.494947109706658</v>
      </c>
    </row>
    <row r="711" spans="1:16" ht="75" x14ac:dyDescent="0.2">
      <c r="A711" s="90" t="s">
        <v>267</v>
      </c>
      <c r="B711" s="73">
        <v>504</v>
      </c>
      <c r="C711" s="88">
        <v>10</v>
      </c>
      <c r="D711" s="88">
        <v>3</v>
      </c>
      <c r="E711" s="107" t="s">
        <v>1</v>
      </c>
      <c r="F711" s="104">
        <v>1</v>
      </c>
      <c r="G711" s="105" t="s">
        <v>203</v>
      </c>
      <c r="H711" s="106" t="s">
        <v>114</v>
      </c>
      <c r="I711" s="76"/>
      <c r="J711" s="89"/>
      <c r="K711" s="58">
        <f>K712</f>
        <v>375117.98</v>
      </c>
      <c r="L711" s="58">
        <f t="shared" si="346"/>
        <v>0</v>
      </c>
      <c r="M711" s="58">
        <f t="shared" si="346"/>
        <v>106889.67</v>
      </c>
      <c r="N711" s="75">
        <f t="shared" si="335"/>
        <v>28.494947109706658</v>
      </c>
      <c r="O711" s="58">
        <f t="shared" si="346"/>
        <v>106889.67</v>
      </c>
      <c r="P711" s="75">
        <f t="shared" si="345"/>
        <v>28.494947109706658</v>
      </c>
    </row>
    <row r="712" spans="1:16" ht="75" x14ac:dyDescent="0.2">
      <c r="A712" s="90" t="s">
        <v>146</v>
      </c>
      <c r="B712" s="73">
        <v>504</v>
      </c>
      <c r="C712" s="88">
        <v>10</v>
      </c>
      <c r="D712" s="88">
        <v>3</v>
      </c>
      <c r="E712" s="107" t="s">
        <v>1</v>
      </c>
      <c r="F712" s="104">
        <v>1</v>
      </c>
      <c r="G712" s="105" t="s">
        <v>27</v>
      </c>
      <c r="H712" s="106" t="s">
        <v>114</v>
      </c>
      <c r="I712" s="76"/>
      <c r="J712" s="89"/>
      <c r="K712" s="58">
        <f>K713+K716</f>
        <v>375117.98</v>
      </c>
      <c r="L712" s="58">
        <f t="shared" ref="L712:O712" si="347">L713+L716</f>
        <v>0</v>
      </c>
      <c r="M712" s="58">
        <f t="shared" si="347"/>
        <v>106889.67</v>
      </c>
      <c r="N712" s="75">
        <f t="shared" si="335"/>
        <v>28.494947109706658</v>
      </c>
      <c r="O712" s="58">
        <f t="shared" si="347"/>
        <v>106889.67</v>
      </c>
      <c r="P712" s="75">
        <f t="shared" si="345"/>
        <v>28.494947109706658</v>
      </c>
    </row>
    <row r="713" spans="1:16" ht="56.25" x14ac:dyDescent="0.2">
      <c r="A713" s="90" t="s">
        <v>351</v>
      </c>
      <c r="B713" s="73">
        <v>504</v>
      </c>
      <c r="C713" s="88">
        <v>10</v>
      </c>
      <c r="D713" s="88">
        <v>3</v>
      </c>
      <c r="E713" s="107" t="s">
        <v>1</v>
      </c>
      <c r="F713" s="104">
        <v>1</v>
      </c>
      <c r="G713" s="105" t="s">
        <v>27</v>
      </c>
      <c r="H713" s="106" t="s">
        <v>323</v>
      </c>
      <c r="I713" s="76"/>
      <c r="J713" s="89"/>
      <c r="K713" s="58">
        <f>K714</f>
        <v>371366.8</v>
      </c>
      <c r="L713" s="58">
        <f t="shared" ref="L713:O714" si="348">L714</f>
        <v>0</v>
      </c>
      <c r="M713" s="58">
        <f t="shared" si="348"/>
        <v>105820.76</v>
      </c>
      <c r="N713" s="75">
        <f t="shared" si="335"/>
        <v>28.494943543687807</v>
      </c>
      <c r="O713" s="58">
        <f t="shared" si="348"/>
        <v>105820.76</v>
      </c>
      <c r="P713" s="75">
        <f t="shared" si="345"/>
        <v>28.494943543687807</v>
      </c>
    </row>
    <row r="714" spans="1:16" ht="56.25" x14ac:dyDescent="0.2">
      <c r="A714" s="85" t="s">
        <v>108</v>
      </c>
      <c r="B714" s="73">
        <v>504</v>
      </c>
      <c r="C714" s="88">
        <v>10</v>
      </c>
      <c r="D714" s="88">
        <v>3</v>
      </c>
      <c r="E714" s="107" t="s">
        <v>1</v>
      </c>
      <c r="F714" s="104">
        <v>1</v>
      </c>
      <c r="G714" s="105" t="s">
        <v>27</v>
      </c>
      <c r="H714" s="106" t="s">
        <v>323</v>
      </c>
      <c r="I714" s="76" t="s">
        <v>387</v>
      </c>
      <c r="J714" s="89"/>
      <c r="K714" s="58">
        <f>K715</f>
        <v>371366.8</v>
      </c>
      <c r="L714" s="58">
        <f t="shared" si="348"/>
        <v>0</v>
      </c>
      <c r="M714" s="58">
        <f t="shared" si="348"/>
        <v>105820.76</v>
      </c>
      <c r="N714" s="75">
        <f t="shared" si="335"/>
        <v>28.494943543687807</v>
      </c>
      <c r="O714" s="58">
        <f t="shared" si="348"/>
        <v>105820.76</v>
      </c>
      <c r="P714" s="75">
        <f t="shared" si="345"/>
        <v>28.494943543687807</v>
      </c>
    </row>
    <row r="715" spans="1:16" ht="18.75" x14ac:dyDescent="0.2">
      <c r="A715" s="85" t="s">
        <v>47</v>
      </c>
      <c r="B715" s="73">
        <v>504</v>
      </c>
      <c r="C715" s="88">
        <v>10</v>
      </c>
      <c r="D715" s="88">
        <v>3</v>
      </c>
      <c r="E715" s="107" t="s">
        <v>1</v>
      </c>
      <c r="F715" s="104">
        <v>1</v>
      </c>
      <c r="G715" s="105" t="s">
        <v>27</v>
      </c>
      <c r="H715" s="106" t="s">
        <v>323</v>
      </c>
      <c r="I715" s="76" t="s">
        <v>388</v>
      </c>
      <c r="J715" s="89"/>
      <c r="K715" s="58">
        <v>371366.8</v>
      </c>
      <c r="L715" s="58"/>
      <c r="M715" s="58">
        <v>105820.76</v>
      </c>
      <c r="N715" s="75">
        <f t="shared" si="335"/>
        <v>28.494943543687807</v>
      </c>
      <c r="O715" s="58">
        <f>M715</f>
        <v>105820.76</v>
      </c>
      <c r="P715" s="75">
        <f t="shared" si="345"/>
        <v>28.494943543687807</v>
      </c>
    </row>
    <row r="716" spans="1:16" ht="56.25" x14ac:dyDescent="0.2">
      <c r="A716" s="90" t="s">
        <v>351</v>
      </c>
      <c r="B716" s="73">
        <v>504</v>
      </c>
      <c r="C716" s="88">
        <v>10</v>
      </c>
      <c r="D716" s="88">
        <v>3</v>
      </c>
      <c r="E716" s="107" t="s">
        <v>1</v>
      </c>
      <c r="F716" s="104">
        <v>1</v>
      </c>
      <c r="G716" s="105" t="s">
        <v>27</v>
      </c>
      <c r="H716" s="106" t="s">
        <v>324</v>
      </c>
      <c r="I716" s="76"/>
      <c r="J716" s="89"/>
      <c r="K716" s="58">
        <f>K717</f>
        <v>3751.18</v>
      </c>
      <c r="L716" s="58">
        <f t="shared" ref="L716:O717" si="349">L717</f>
        <v>0</v>
      </c>
      <c r="M716" s="58">
        <f t="shared" si="349"/>
        <v>1068.9100000000001</v>
      </c>
      <c r="N716" s="75">
        <f t="shared" si="335"/>
        <v>28.495300145554204</v>
      </c>
      <c r="O716" s="58">
        <f t="shared" si="349"/>
        <v>1068.9100000000001</v>
      </c>
      <c r="P716" s="75">
        <f t="shared" si="345"/>
        <v>28.495300145554204</v>
      </c>
    </row>
    <row r="717" spans="1:16" ht="56.25" x14ac:dyDescent="0.2">
      <c r="A717" s="85" t="s">
        <v>108</v>
      </c>
      <c r="B717" s="73">
        <v>504</v>
      </c>
      <c r="C717" s="88">
        <v>10</v>
      </c>
      <c r="D717" s="88">
        <v>3</v>
      </c>
      <c r="E717" s="107" t="s">
        <v>1</v>
      </c>
      <c r="F717" s="104">
        <v>1</v>
      </c>
      <c r="G717" s="105" t="s">
        <v>27</v>
      </c>
      <c r="H717" s="106" t="s">
        <v>324</v>
      </c>
      <c r="I717" s="76" t="s">
        <v>387</v>
      </c>
      <c r="J717" s="89"/>
      <c r="K717" s="58">
        <f>K718</f>
        <v>3751.18</v>
      </c>
      <c r="L717" s="58">
        <f t="shared" si="349"/>
        <v>0</v>
      </c>
      <c r="M717" s="58">
        <f t="shared" si="349"/>
        <v>1068.9100000000001</v>
      </c>
      <c r="N717" s="75">
        <f t="shared" si="335"/>
        <v>28.495300145554204</v>
      </c>
      <c r="O717" s="58">
        <f t="shared" si="349"/>
        <v>1068.9100000000001</v>
      </c>
      <c r="P717" s="75">
        <f t="shared" si="345"/>
        <v>28.495300145554204</v>
      </c>
    </row>
    <row r="718" spans="1:16" ht="18.75" x14ac:dyDescent="0.2">
      <c r="A718" s="85" t="s">
        <v>47</v>
      </c>
      <c r="B718" s="73">
        <v>504</v>
      </c>
      <c r="C718" s="88">
        <v>10</v>
      </c>
      <c r="D718" s="88">
        <v>3</v>
      </c>
      <c r="E718" s="107" t="s">
        <v>1</v>
      </c>
      <c r="F718" s="104">
        <v>1</v>
      </c>
      <c r="G718" s="105" t="s">
        <v>27</v>
      </c>
      <c r="H718" s="106" t="s">
        <v>324</v>
      </c>
      <c r="I718" s="76" t="s">
        <v>388</v>
      </c>
      <c r="J718" s="89"/>
      <c r="K718" s="58">
        <v>3751.18</v>
      </c>
      <c r="L718" s="58"/>
      <c r="M718" s="58">
        <v>1068.9100000000001</v>
      </c>
      <c r="N718" s="75">
        <f t="shared" si="335"/>
        <v>28.495300145554204</v>
      </c>
      <c r="O718" s="58">
        <f>M718</f>
        <v>1068.9100000000001</v>
      </c>
      <c r="P718" s="75">
        <f t="shared" si="345"/>
        <v>28.495300145554204</v>
      </c>
    </row>
    <row r="719" spans="1:16" ht="18.75" x14ac:dyDescent="0.2">
      <c r="A719" s="90" t="s">
        <v>41</v>
      </c>
      <c r="B719" s="73">
        <v>504</v>
      </c>
      <c r="C719" s="86">
        <v>10</v>
      </c>
      <c r="D719" s="86">
        <v>4</v>
      </c>
      <c r="E719" s="113"/>
      <c r="F719" s="105"/>
      <c r="G719" s="105"/>
      <c r="H719" s="106"/>
      <c r="I719" s="52"/>
      <c r="J719" s="87"/>
      <c r="K719" s="30">
        <f>K720</f>
        <v>12678818</v>
      </c>
      <c r="L719" s="30">
        <f t="shared" ref="L719:O720" si="350">L720</f>
        <v>0</v>
      </c>
      <c r="M719" s="30">
        <f t="shared" si="350"/>
        <v>2478464.2000000002</v>
      </c>
      <c r="N719" s="75">
        <f t="shared" si="335"/>
        <v>19.548069859508988</v>
      </c>
      <c r="O719" s="30">
        <f t="shared" si="350"/>
        <v>2478464.2000000002</v>
      </c>
      <c r="P719" s="75">
        <f t="shared" si="345"/>
        <v>19.548069859508988</v>
      </c>
    </row>
    <row r="720" spans="1:16" ht="72" customHeight="1" x14ac:dyDescent="0.2">
      <c r="A720" s="85" t="s">
        <v>221</v>
      </c>
      <c r="B720" s="73">
        <v>504</v>
      </c>
      <c r="C720" s="86">
        <v>10</v>
      </c>
      <c r="D720" s="86">
        <v>4</v>
      </c>
      <c r="E720" s="107" t="s">
        <v>1</v>
      </c>
      <c r="F720" s="104">
        <v>0</v>
      </c>
      <c r="G720" s="105" t="s">
        <v>203</v>
      </c>
      <c r="H720" s="106" t="s">
        <v>114</v>
      </c>
      <c r="I720" s="40"/>
      <c r="J720" s="87"/>
      <c r="K720" s="30">
        <f>K721</f>
        <v>12678818</v>
      </c>
      <c r="L720" s="30">
        <f t="shared" si="350"/>
        <v>0</v>
      </c>
      <c r="M720" s="30">
        <f t="shared" si="350"/>
        <v>2478464.2000000002</v>
      </c>
      <c r="N720" s="75">
        <f t="shared" si="335"/>
        <v>19.548069859508988</v>
      </c>
      <c r="O720" s="30">
        <f t="shared" si="350"/>
        <v>2478464.2000000002</v>
      </c>
      <c r="P720" s="75">
        <f t="shared" si="345"/>
        <v>19.548069859508988</v>
      </c>
    </row>
    <row r="721" spans="1:16" ht="75" x14ac:dyDescent="0.2">
      <c r="A721" s="90" t="s">
        <v>267</v>
      </c>
      <c r="B721" s="73">
        <v>504</v>
      </c>
      <c r="C721" s="86">
        <v>10</v>
      </c>
      <c r="D721" s="86">
        <v>4</v>
      </c>
      <c r="E721" s="107" t="s">
        <v>1</v>
      </c>
      <c r="F721" s="104" t="s">
        <v>38</v>
      </c>
      <c r="G721" s="105" t="s">
        <v>203</v>
      </c>
      <c r="H721" s="106" t="s">
        <v>114</v>
      </c>
      <c r="I721" s="40"/>
      <c r="J721" s="87"/>
      <c r="K721" s="39">
        <f>K722+K728</f>
        <v>12678818</v>
      </c>
      <c r="L721" s="39">
        <f>L722+L728</f>
        <v>0</v>
      </c>
      <c r="M721" s="39">
        <f>M722+M728</f>
        <v>2478464.2000000002</v>
      </c>
      <c r="N721" s="75">
        <f t="shared" si="335"/>
        <v>19.548069859508988</v>
      </c>
      <c r="O721" s="39">
        <f>O722+O728</f>
        <v>2478464.2000000002</v>
      </c>
      <c r="P721" s="75">
        <f t="shared" si="345"/>
        <v>19.548069859508988</v>
      </c>
    </row>
    <row r="722" spans="1:16" ht="75" x14ac:dyDescent="0.2">
      <c r="A722" s="90" t="s">
        <v>146</v>
      </c>
      <c r="B722" s="73">
        <v>504</v>
      </c>
      <c r="C722" s="86">
        <v>10</v>
      </c>
      <c r="D722" s="86">
        <v>4</v>
      </c>
      <c r="E722" s="107" t="s">
        <v>1</v>
      </c>
      <c r="F722" s="104">
        <v>1</v>
      </c>
      <c r="G722" s="105" t="s">
        <v>27</v>
      </c>
      <c r="H722" s="106" t="s">
        <v>114</v>
      </c>
      <c r="I722" s="40"/>
      <c r="J722" s="87"/>
      <c r="K722" s="39">
        <f>K723</f>
        <v>441075</v>
      </c>
      <c r="L722" s="39">
        <f t="shared" ref="L722:O722" si="351">L723</f>
        <v>0</v>
      </c>
      <c r="M722" s="39">
        <f t="shared" si="351"/>
        <v>9000</v>
      </c>
      <c r="N722" s="75">
        <f t="shared" si="335"/>
        <v>2.0404693079408265</v>
      </c>
      <c r="O722" s="39">
        <f t="shared" si="351"/>
        <v>9000</v>
      </c>
      <c r="P722" s="75">
        <f t="shared" si="345"/>
        <v>2.0404693079408265</v>
      </c>
    </row>
    <row r="723" spans="1:16" ht="112.5" x14ac:dyDescent="0.2">
      <c r="A723" s="90" t="s">
        <v>270</v>
      </c>
      <c r="B723" s="73">
        <v>504</v>
      </c>
      <c r="C723" s="86">
        <v>10</v>
      </c>
      <c r="D723" s="86">
        <v>4</v>
      </c>
      <c r="E723" s="107" t="s">
        <v>1</v>
      </c>
      <c r="F723" s="104" t="s">
        <v>38</v>
      </c>
      <c r="G723" s="105" t="s">
        <v>27</v>
      </c>
      <c r="H723" s="106" t="s">
        <v>152</v>
      </c>
      <c r="I723" s="40"/>
      <c r="J723" s="87"/>
      <c r="K723" s="30">
        <f>K724+K726</f>
        <v>441075</v>
      </c>
      <c r="L723" s="30">
        <f t="shared" ref="L723:M723" si="352">L724+L726</f>
        <v>0</v>
      </c>
      <c r="M723" s="30">
        <f t="shared" si="352"/>
        <v>9000</v>
      </c>
      <c r="N723" s="75">
        <f t="shared" si="335"/>
        <v>2.0404693079408265</v>
      </c>
      <c r="O723" s="30">
        <f t="shared" ref="O723" si="353">O724+O726</f>
        <v>9000</v>
      </c>
      <c r="P723" s="75">
        <f t="shared" si="345"/>
        <v>2.0404693079408265</v>
      </c>
    </row>
    <row r="724" spans="1:16" ht="37.5" x14ac:dyDescent="0.2">
      <c r="A724" s="90" t="s">
        <v>309</v>
      </c>
      <c r="B724" s="73">
        <v>504</v>
      </c>
      <c r="C724" s="86">
        <v>10</v>
      </c>
      <c r="D724" s="86">
        <v>4</v>
      </c>
      <c r="E724" s="107" t="s">
        <v>1</v>
      </c>
      <c r="F724" s="104" t="s">
        <v>38</v>
      </c>
      <c r="G724" s="105" t="s">
        <v>27</v>
      </c>
      <c r="H724" s="106" t="s">
        <v>152</v>
      </c>
      <c r="I724" s="40">
        <v>200</v>
      </c>
      <c r="J724" s="87"/>
      <c r="K724" s="30">
        <f>K725</f>
        <v>10757.92</v>
      </c>
      <c r="L724" s="30">
        <f t="shared" ref="L724:O724" si="354">L725</f>
        <v>0</v>
      </c>
      <c r="M724" s="30">
        <f t="shared" si="354"/>
        <v>941.04</v>
      </c>
      <c r="N724" s="75">
        <f t="shared" si="335"/>
        <v>8.7474158573404512</v>
      </c>
      <c r="O724" s="30">
        <f t="shared" si="354"/>
        <v>941.04</v>
      </c>
      <c r="P724" s="75">
        <f t="shared" si="345"/>
        <v>8.7474158573404512</v>
      </c>
    </row>
    <row r="725" spans="1:16" ht="56.25" x14ac:dyDescent="0.2">
      <c r="A725" s="85" t="s">
        <v>2</v>
      </c>
      <c r="B725" s="73">
        <v>504</v>
      </c>
      <c r="C725" s="86">
        <v>10</v>
      </c>
      <c r="D725" s="86">
        <v>4</v>
      </c>
      <c r="E725" s="107" t="s">
        <v>1</v>
      </c>
      <c r="F725" s="104" t="s">
        <v>38</v>
      </c>
      <c r="G725" s="105" t="s">
        <v>27</v>
      </c>
      <c r="H725" s="106" t="s">
        <v>152</v>
      </c>
      <c r="I725" s="40">
        <v>240</v>
      </c>
      <c r="J725" s="87"/>
      <c r="K725" s="30">
        <v>10757.92</v>
      </c>
      <c r="L725" s="30"/>
      <c r="M725" s="30">
        <v>941.04</v>
      </c>
      <c r="N725" s="75">
        <f t="shared" si="335"/>
        <v>8.7474158573404512</v>
      </c>
      <c r="O725" s="30">
        <f>M725</f>
        <v>941.04</v>
      </c>
      <c r="P725" s="75">
        <f t="shared" si="345"/>
        <v>8.7474158573404512</v>
      </c>
    </row>
    <row r="726" spans="1:16" ht="37.5" x14ac:dyDescent="0.2">
      <c r="A726" s="90" t="s">
        <v>107</v>
      </c>
      <c r="B726" s="73">
        <v>504</v>
      </c>
      <c r="C726" s="86">
        <v>10</v>
      </c>
      <c r="D726" s="86">
        <v>4</v>
      </c>
      <c r="E726" s="107" t="s">
        <v>1</v>
      </c>
      <c r="F726" s="104" t="s">
        <v>38</v>
      </c>
      <c r="G726" s="105" t="s">
        <v>27</v>
      </c>
      <c r="H726" s="106" t="s">
        <v>152</v>
      </c>
      <c r="I726" s="40">
        <v>300</v>
      </c>
      <c r="J726" s="87"/>
      <c r="K726" s="30">
        <f t="shared" ref="K726:O726" si="355">K727</f>
        <v>430317.08</v>
      </c>
      <c r="L726" s="30">
        <f t="shared" si="355"/>
        <v>0</v>
      </c>
      <c r="M726" s="30">
        <f t="shared" si="355"/>
        <v>8058.96</v>
      </c>
      <c r="N726" s="75">
        <f t="shared" si="335"/>
        <v>1.8727957533082349</v>
      </c>
      <c r="O726" s="30">
        <f t="shared" si="355"/>
        <v>8058.96</v>
      </c>
      <c r="P726" s="75">
        <f t="shared" si="345"/>
        <v>1.8727957533082349</v>
      </c>
    </row>
    <row r="727" spans="1:16" ht="37.5" x14ac:dyDescent="0.2">
      <c r="A727" s="90" t="s">
        <v>63</v>
      </c>
      <c r="B727" s="73">
        <v>504</v>
      </c>
      <c r="C727" s="86">
        <v>10</v>
      </c>
      <c r="D727" s="86">
        <v>4</v>
      </c>
      <c r="E727" s="107" t="s">
        <v>1</v>
      </c>
      <c r="F727" s="104" t="s">
        <v>38</v>
      </c>
      <c r="G727" s="105" t="s">
        <v>27</v>
      </c>
      <c r="H727" s="106" t="s">
        <v>152</v>
      </c>
      <c r="I727" s="40">
        <v>320</v>
      </c>
      <c r="J727" s="87"/>
      <c r="K727" s="30">
        <v>430317.08</v>
      </c>
      <c r="L727" s="30"/>
      <c r="M727" s="30">
        <v>8058.96</v>
      </c>
      <c r="N727" s="75">
        <f t="shared" si="335"/>
        <v>1.8727957533082349</v>
      </c>
      <c r="O727" s="30">
        <f>M727</f>
        <v>8058.96</v>
      </c>
      <c r="P727" s="75">
        <f t="shared" si="345"/>
        <v>1.8727957533082349</v>
      </c>
    </row>
    <row r="728" spans="1:16" ht="37.5" x14ac:dyDescent="0.2">
      <c r="A728" s="85" t="s">
        <v>169</v>
      </c>
      <c r="B728" s="73">
        <v>504</v>
      </c>
      <c r="C728" s="88">
        <v>10</v>
      </c>
      <c r="D728" s="88">
        <v>4</v>
      </c>
      <c r="E728" s="109" t="s">
        <v>1</v>
      </c>
      <c r="F728" s="110">
        <v>1</v>
      </c>
      <c r="G728" s="111" t="s">
        <v>132</v>
      </c>
      <c r="H728" s="116" t="s">
        <v>114</v>
      </c>
      <c r="I728" s="73"/>
      <c r="J728" s="89"/>
      <c r="K728" s="58">
        <f>K729+K734+K739</f>
        <v>12237743</v>
      </c>
      <c r="L728" s="58">
        <f t="shared" ref="L728:M728" si="356">L729+L734+L739</f>
        <v>0</v>
      </c>
      <c r="M728" s="58">
        <f t="shared" si="356"/>
        <v>2469464.2000000002</v>
      </c>
      <c r="N728" s="75">
        <f t="shared" si="335"/>
        <v>20.17908204151697</v>
      </c>
      <c r="O728" s="58">
        <f t="shared" ref="O728" si="357">O729+O734+O739</f>
        <v>2469464.2000000002</v>
      </c>
      <c r="P728" s="75">
        <f t="shared" si="345"/>
        <v>20.17908204151697</v>
      </c>
    </row>
    <row r="729" spans="1:16" ht="93.75" x14ac:dyDescent="0.2">
      <c r="A729" s="90" t="s">
        <v>298</v>
      </c>
      <c r="B729" s="73">
        <v>504</v>
      </c>
      <c r="C729" s="86">
        <v>10</v>
      </c>
      <c r="D729" s="86">
        <v>4</v>
      </c>
      <c r="E729" s="113" t="s">
        <v>1</v>
      </c>
      <c r="F729" s="104">
        <v>1</v>
      </c>
      <c r="G729" s="105" t="s">
        <v>132</v>
      </c>
      <c r="H729" s="106" t="s">
        <v>153</v>
      </c>
      <c r="I729" s="40"/>
      <c r="J729" s="87"/>
      <c r="K729" s="30">
        <f>K730+K732</f>
        <v>3854602</v>
      </c>
      <c r="L729" s="30">
        <f t="shared" ref="L729:M729" si="358">L730+L732</f>
        <v>0</v>
      </c>
      <c r="M729" s="30">
        <f t="shared" si="358"/>
        <v>596282</v>
      </c>
      <c r="N729" s="75">
        <f t="shared" si="335"/>
        <v>15.469353256185721</v>
      </c>
      <c r="O729" s="30">
        <f t="shared" ref="O729" si="359">O730+O732</f>
        <v>596282</v>
      </c>
      <c r="P729" s="75">
        <f t="shared" si="345"/>
        <v>15.469353256185721</v>
      </c>
    </row>
    <row r="730" spans="1:16" ht="37.5" x14ac:dyDescent="0.2">
      <c r="A730" s="90" t="s">
        <v>309</v>
      </c>
      <c r="B730" s="73">
        <v>504</v>
      </c>
      <c r="C730" s="86">
        <v>10</v>
      </c>
      <c r="D730" s="86">
        <v>4</v>
      </c>
      <c r="E730" s="113" t="s">
        <v>1</v>
      </c>
      <c r="F730" s="104">
        <v>1</v>
      </c>
      <c r="G730" s="105" t="s">
        <v>132</v>
      </c>
      <c r="H730" s="106" t="s">
        <v>153</v>
      </c>
      <c r="I730" s="40">
        <v>200</v>
      </c>
      <c r="J730" s="87"/>
      <c r="K730" s="30">
        <f>K731</f>
        <v>19177.12</v>
      </c>
      <c r="L730" s="30">
        <f t="shared" ref="L730:O730" si="360">L731</f>
        <v>0</v>
      </c>
      <c r="M730" s="30">
        <f t="shared" si="360"/>
        <v>0</v>
      </c>
      <c r="N730" s="75">
        <f t="shared" si="335"/>
        <v>0</v>
      </c>
      <c r="O730" s="30">
        <f t="shared" si="360"/>
        <v>0</v>
      </c>
      <c r="P730" s="75">
        <f t="shared" si="345"/>
        <v>0</v>
      </c>
    </row>
    <row r="731" spans="1:16" ht="56.25" x14ac:dyDescent="0.2">
      <c r="A731" s="85" t="s">
        <v>2</v>
      </c>
      <c r="B731" s="73">
        <v>504</v>
      </c>
      <c r="C731" s="86">
        <v>10</v>
      </c>
      <c r="D731" s="86">
        <v>4</v>
      </c>
      <c r="E731" s="113" t="s">
        <v>1</v>
      </c>
      <c r="F731" s="104">
        <v>1</v>
      </c>
      <c r="G731" s="105" t="s">
        <v>132</v>
      </c>
      <c r="H731" s="106" t="s">
        <v>153</v>
      </c>
      <c r="I731" s="40">
        <v>240</v>
      </c>
      <c r="J731" s="87"/>
      <c r="K731" s="30">
        <v>19177.12</v>
      </c>
      <c r="L731" s="30"/>
      <c r="M731" s="30">
        <v>0</v>
      </c>
      <c r="N731" s="75">
        <f t="shared" si="335"/>
        <v>0</v>
      </c>
      <c r="O731" s="30">
        <f>M731</f>
        <v>0</v>
      </c>
      <c r="P731" s="75">
        <f t="shared" si="345"/>
        <v>0</v>
      </c>
    </row>
    <row r="732" spans="1:16" ht="37.5" x14ac:dyDescent="0.2">
      <c r="A732" s="90" t="s">
        <v>107</v>
      </c>
      <c r="B732" s="73">
        <v>504</v>
      </c>
      <c r="C732" s="86">
        <v>10</v>
      </c>
      <c r="D732" s="86">
        <v>4</v>
      </c>
      <c r="E732" s="113" t="s">
        <v>1</v>
      </c>
      <c r="F732" s="104">
        <v>1</v>
      </c>
      <c r="G732" s="105" t="s">
        <v>132</v>
      </c>
      <c r="H732" s="106" t="s">
        <v>153</v>
      </c>
      <c r="I732" s="40">
        <v>300</v>
      </c>
      <c r="J732" s="87"/>
      <c r="K732" s="30">
        <f>K733</f>
        <v>3835424.88</v>
      </c>
      <c r="L732" s="30">
        <f t="shared" ref="L732:O732" si="361">L733</f>
        <v>0</v>
      </c>
      <c r="M732" s="30">
        <f t="shared" si="361"/>
        <v>596282</v>
      </c>
      <c r="N732" s="75">
        <f t="shared" si="335"/>
        <v>15.546700004720208</v>
      </c>
      <c r="O732" s="30">
        <f t="shared" si="361"/>
        <v>596282</v>
      </c>
      <c r="P732" s="75">
        <f t="shared" si="345"/>
        <v>15.546700004720208</v>
      </c>
    </row>
    <row r="733" spans="1:16" ht="37.5" x14ac:dyDescent="0.2">
      <c r="A733" s="90" t="s">
        <v>63</v>
      </c>
      <c r="B733" s="73">
        <v>504</v>
      </c>
      <c r="C733" s="86">
        <v>10</v>
      </c>
      <c r="D733" s="86">
        <v>4</v>
      </c>
      <c r="E733" s="113" t="s">
        <v>1</v>
      </c>
      <c r="F733" s="104">
        <v>1</v>
      </c>
      <c r="G733" s="105" t="s">
        <v>132</v>
      </c>
      <c r="H733" s="106" t="s">
        <v>153</v>
      </c>
      <c r="I733" s="40">
        <v>320</v>
      </c>
      <c r="J733" s="87"/>
      <c r="K733" s="30">
        <v>3835424.88</v>
      </c>
      <c r="L733" s="30"/>
      <c r="M733" s="30">
        <v>596282</v>
      </c>
      <c r="N733" s="75">
        <f t="shared" si="335"/>
        <v>15.546700004720208</v>
      </c>
      <c r="O733" s="30">
        <f>M733</f>
        <v>596282</v>
      </c>
      <c r="P733" s="75">
        <f t="shared" si="345"/>
        <v>15.546700004720208</v>
      </c>
    </row>
    <row r="734" spans="1:16" ht="93.75" x14ac:dyDescent="0.2">
      <c r="A734" s="90" t="s">
        <v>299</v>
      </c>
      <c r="B734" s="73">
        <v>504</v>
      </c>
      <c r="C734" s="88">
        <v>10</v>
      </c>
      <c r="D734" s="88">
        <v>4</v>
      </c>
      <c r="E734" s="115" t="s">
        <v>1</v>
      </c>
      <c r="F734" s="111" t="s">
        <v>38</v>
      </c>
      <c r="G734" s="111" t="s">
        <v>132</v>
      </c>
      <c r="H734" s="116" t="s">
        <v>154</v>
      </c>
      <c r="I734" s="73"/>
      <c r="J734" s="89"/>
      <c r="K734" s="58">
        <f>K735+K737</f>
        <v>3749910</v>
      </c>
      <c r="L734" s="58">
        <f t="shared" ref="L734:M734" si="362">L735+L737</f>
        <v>0</v>
      </c>
      <c r="M734" s="58">
        <f t="shared" si="362"/>
        <v>780486</v>
      </c>
      <c r="N734" s="75">
        <f t="shared" si="335"/>
        <v>20.813459523028552</v>
      </c>
      <c r="O734" s="58">
        <f t="shared" ref="O734" si="363">O735+O737</f>
        <v>780486</v>
      </c>
      <c r="P734" s="75">
        <f t="shared" si="345"/>
        <v>20.813459523028552</v>
      </c>
    </row>
    <row r="735" spans="1:16" ht="37.5" x14ac:dyDescent="0.2">
      <c r="A735" s="90" t="s">
        <v>309</v>
      </c>
      <c r="B735" s="73">
        <v>504</v>
      </c>
      <c r="C735" s="86">
        <v>10</v>
      </c>
      <c r="D735" s="86">
        <v>4</v>
      </c>
      <c r="E735" s="113" t="s">
        <v>1</v>
      </c>
      <c r="F735" s="104">
        <v>1</v>
      </c>
      <c r="G735" s="105" t="s">
        <v>132</v>
      </c>
      <c r="H735" s="106" t="s">
        <v>154</v>
      </c>
      <c r="I735" s="40">
        <v>200</v>
      </c>
      <c r="J735" s="87"/>
      <c r="K735" s="30">
        <f>K736</f>
        <v>18656.27</v>
      </c>
      <c r="L735" s="30">
        <f t="shared" ref="L735:O735" si="364">L736</f>
        <v>0</v>
      </c>
      <c r="M735" s="30">
        <f t="shared" si="364"/>
        <v>0</v>
      </c>
      <c r="N735" s="75">
        <f t="shared" si="335"/>
        <v>0</v>
      </c>
      <c r="O735" s="30">
        <f t="shared" si="364"/>
        <v>0</v>
      </c>
      <c r="P735" s="75">
        <f t="shared" si="345"/>
        <v>0</v>
      </c>
    </row>
    <row r="736" spans="1:16" ht="56.25" x14ac:dyDescent="0.2">
      <c r="A736" s="85" t="s">
        <v>2</v>
      </c>
      <c r="B736" s="73">
        <v>504</v>
      </c>
      <c r="C736" s="86">
        <v>10</v>
      </c>
      <c r="D736" s="86">
        <v>4</v>
      </c>
      <c r="E736" s="113" t="s">
        <v>1</v>
      </c>
      <c r="F736" s="104">
        <v>1</v>
      </c>
      <c r="G736" s="105" t="s">
        <v>132</v>
      </c>
      <c r="H736" s="106" t="s">
        <v>154</v>
      </c>
      <c r="I736" s="40">
        <v>240</v>
      </c>
      <c r="J736" s="87"/>
      <c r="K736" s="30">
        <v>18656.27</v>
      </c>
      <c r="L736" s="30"/>
      <c r="M736" s="30">
        <v>0</v>
      </c>
      <c r="N736" s="75">
        <f t="shared" si="335"/>
        <v>0</v>
      </c>
      <c r="O736" s="30">
        <f>M736</f>
        <v>0</v>
      </c>
      <c r="P736" s="75">
        <f t="shared" si="345"/>
        <v>0</v>
      </c>
    </row>
    <row r="737" spans="1:16" ht="37.5" x14ac:dyDescent="0.2">
      <c r="A737" s="90" t="s">
        <v>107</v>
      </c>
      <c r="B737" s="73">
        <v>504</v>
      </c>
      <c r="C737" s="86">
        <v>10</v>
      </c>
      <c r="D737" s="86">
        <v>4</v>
      </c>
      <c r="E737" s="113" t="s">
        <v>1</v>
      </c>
      <c r="F737" s="105" t="s">
        <v>38</v>
      </c>
      <c r="G737" s="105" t="s">
        <v>132</v>
      </c>
      <c r="H737" s="106" t="s">
        <v>154</v>
      </c>
      <c r="I737" s="40">
        <v>300</v>
      </c>
      <c r="J737" s="87"/>
      <c r="K737" s="30">
        <f t="shared" ref="K737:O737" si="365">K738</f>
        <v>3731253.73</v>
      </c>
      <c r="L737" s="30">
        <f t="shared" si="365"/>
        <v>0</v>
      </c>
      <c r="M737" s="30">
        <f t="shared" si="365"/>
        <v>780486</v>
      </c>
      <c r="N737" s="75">
        <f t="shared" si="335"/>
        <v>20.917526828174186</v>
      </c>
      <c r="O737" s="30">
        <f t="shared" si="365"/>
        <v>780486</v>
      </c>
      <c r="P737" s="75">
        <f t="shared" si="345"/>
        <v>20.917526828174186</v>
      </c>
    </row>
    <row r="738" spans="1:16" ht="37.5" x14ac:dyDescent="0.2">
      <c r="A738" s="90" t="s">
        <v>40</v>
      </c>
      <c r="B738" s="73">
        <v>504</v>
      </c>
      <c r="C738" s="86">
        <v>10</v>
      </c>
      <c r="D738" s="86">
        <v>4</v>
      </c>
      <c r="E738" s="113" t="s">
        <v>1</v>
      </c>
      <c r="F738" s="105" t="s">
        <v>38</v>
      </c>
      <c r="G738" s="105" t="s">
        <v>132</v>
      </c>
      <c r="H738" s="106" t="s">
        <v>154</v>
      </c>
      <c r="I738" s="40">
        <v>310</v>
      </c>
      <c r="J738" s="87"/>
      <c r="K738" s="30">
        <v>3731253.73</v>
      </c>
      <c r="L738" s="30"/>
      <c r="M738" s="30">
        <v>780486</v>
      </c>
      <c r="N738" s="75">
        <f t="shared" si="335"/>
        <v>20.917526828174186</v>
      </c>
      <c r="O738" s="30">
        <f>M738</f>
        <v>780486</v>
      </c>
      <c r="P738" s="75">
        <f t="shared" si="345"/>
        <v>20.917526828174186</v>
      </c>
    </row>
    <row r="739" spans="1:16" ht="112.5" x14ac:dyDescent="0.2">
      <c r="A739" s="90" t="s">
        <v>300</v>
      </c>
      <c r="B739" s="73">
        <v>504</v>
      </c>
      <c r="C739" s="88">
        <v>10</v>
      </c>
      <c r="D739" s="88">
        <v>4</v>
      </c>
      <c r="E739" s="115" t="s">
        <v>1</v>
      </c>
      <c r="F739" s="111" t="s">
        <v>38</v>
      </c>
      <c r="G739" s="111" t="s">
        <v>132</v>
      </c>
      <c r="H739" s="116" t="s">
        <v>170</v>
      </c>
      <c r="I739" s="73"/>
      <c r="J739" s="89"/>
      <c r="K739" s="58">
        <f>K740+K742</f>
        <v>4633231</v>
      </c>
      <c r="L739" s="58">
        <f t="shared" ref="L739:M739" si="366">L740+L742</f>
        <v>0</v>
      </c>
      <c r="M739" s="58">
        <f t="shared" si="366"/>
        <v>1092696.2</v>
      </c>
      <c r="N739" s="75">
        <f t="shared" si="335"/>
        <v>23.583892104667349</v>
      </c>
      <c r="O739" s="58">
        <f t="shared" ref="O739" si="367">O740+O742</f>
        <v>1092696.2</v>
      </c>
      <c r="P739" s="75">
        <f t="shared" si="345"/>
        <v>23.583892104667349</v>
      </c>
    </row>
    <row r="740" spans="1:16" ht="37.5" x14ac:dyDescent="0.2">
      <c r="A740" s="90" t="s">
        <v>309</v>
      </c>
      <c r="B740" s="73">
        <v>504</v>
      </c>
      <c r="C740" s="86">
        <v>10</v>
      </c>
      <c r="D740" s="86">
        <v>4</v>
      </c>
      <c r="E740" s="113" t="s">
        <v>1</v>
      </c>
      <c r="F740" s="104">
        <v>1</v>
      </c>
      <c r="G740" s="105" t="s">
        <v>132</v>
      </c>
      <c r="H740" s="106" t="s">
        <v>170</v>
      </c>
      <c r="I740" s="40">
        <v>200</v>
      </c>
      <c r="J740" s="87"/>
      <c r="K740" s="30">
        <f>K741</f>
        <v>23050.89</v>
      </c>
      <c r="L740" s="30">
        <f t="shared" ref="L740:O740" si="368">L741</f>
        <v>0</v>
      </c>
      <c r="M740" s="30">
        <f t="shared" si="368"/>
        <v>0</v>
      </c>
      <c r="N740" s="75">
        <f t="shared" si="335"/>
        <v>0</v>
      </c>
      <c r="O740" s="30">
        <f t="shared" si="368"/>
        <v>0</v>
      </c>
      <c r="P740" s="75">
        <f t="shared" si="345"/>
        <v>0</v>
      </c>
    </row>
    <row r="741" spans="1:16" ht="56.25" x14ac:dyDescent="0.2">
      <c r="A741" s="85" t="s">
        <v>2</v>
      </c>
      <c r="B741" s="73">
        <v>504</v>
      </c>
      <c r="C741" s="86">
        <v>10</v>
      </c>
      <c r="D741" s="86">
        <v>4</v>
      </c>
      <c r="E741" s="113" t="s">
        <v>1</v>
      </c>
      <c r="F741" s="104">
        <v>1</v>
      </c>
      <c r="G741" s="105" t="s">
        <v>132</v>
      </c>
      <c r="H741" s="106" t="s">
        <v>170</v>
      </c>
      <c r="I741" s="40">
        <v>240</v>
      </c>
      <c r="J741" s="87"/>
      <c r="K741" s="30">
        <v>23050.89</v>
      </c>
      <c r="L741" s="30"/>
      <c r="M741" s="30">
        <v>0</v>
      </c>
      <c r="N741" s="75">
        <f t="shared" si="335"/>
        <v>0</v>
      </c>
      <c r="O741" s="30">
        <f>M741</f>
        <v>0</v>
      </c>
      <c r="P741" s="75">
        <f t="shared" si="345"/>
        <v>0</v>
      </c>
    </row>
    <row r="742" spans="1:16" ht="37.5" x14ac:dyDescent="0.2">
      <c r="A742" s="90" t="s">
        <v>107</v>
      </c>
      <c r="B742" s="73">
        <v>504</v>
      </c>
      <c r="C742" s="86">
        <v>10</v>
      </c>
      <c r="D742" s="86">
        <v>4</v>
      </c>
      <c r="E742" s="113" t="s">
        <v>1</v>
      </c>
      <c r="F742" s="105" t="s">
        <v>38</v>
      </c>
      <c r="G742" s="105" t="s">
        <v>132</v>
      </c>
      <c r="H742" s="106" t="s">
        <v>170</v>
      </c>
      <c r="I742" s="40">
        <v>300</v>
      </c>
      <c r="J742" s="87"/>
      <c r="K742" s="30">
        <f>K743</f>
        <v>4610180.1100000003</v>
      </c>
      <c r="L742" s="30">
        <f t="shared" ref="L742:O742" si="369">L743</f>
        <v>0</v>
      </c>
      <c r="M742" s="30">
        <f t="shared" si="369"/>
        <v>1092696.2</v>
      </c>
      <c r="N742" s="75">
        <f t="shared" si="335"/>
        <v>23.701811511220978</v>
      </c>
      <c r="O742" s="30">
        <f t="shared" si="369"/>
        <v>1092696.2</v>
      </c>
      <c r="P742" s="75">
        <f t="shared" si="345"/>
        <v>23.701811511220978</v>
      </c>
    </row>
    <row r="743" spans="1:16" ht="37.5" x14ac:dyDescent="0.2">
      <c r="A743" s="90" t="s">
        <v>40</v>
      </c>
      <c r="B743" s="73">
        <v>504</v>
      </c>
      <c r="C743" s="86">
        <v>10</v>
      </c>
      <c r="D743" s="86">
        <v>4</v>
      </c>
      <c r="E743" s="113" t="s">
        <v>1</v>
      </c>
      <c r="F743" s="105" t="s">
        <v>38</v>
      </c>
      <c r="G743" s="105" t="s">
        <v>132</v>
      </c>
      <c r="H743" s="106" t="s">
        <v>170</v>
      </c>
      <c r="I743" s="40">
        <v>310</v>
      </c>
      <c r="J743" s="87"/>
      <c r="K743" s="30">
        <v>4610180.1100000003</v>
      </c>
      <c r="L743" s="30"/>
      <c r="M743" s="30">
        <v>1092696.2</v>
      </c>
      <c r="N743" s="75">
        <f t="shared" si="335"/>
        <v>23.701811511220978</v>
      </c>
      <c r="O743" s="30">
        <f>M743</f>
        <v>1092696.2</v>
      </c>
      <c r="P743" s="75">
        <f t="shared" si="345"/>
        <v>23.701811511220978</v>
      </c>
    </row>
    <row r="744" spans="1:16" ht="18.75" x14ac:dyDescent="0.2">
      <c r="A744" s="90" t="s">
        <v>39</v>
      </c>
      <c r="B744" s="73">
        <v>504</v>
      </c>
      <c r="C744" s="88">
        <v>10</v>
      </c>
      <c r="D744" s="88">
        <v>6</v>
      </c>
      <c r="E744" s="115"/>
      <c r="F744" s="111"/>
      <c r="G744" s="111"/>
      <c r="H744" s="116"/>
      <c r="I744" s="76"/>
      <c r="J744" s="89"/>
      <c r="K744" s="58">
        <f t="shared" ref="K744:K749" si="370">K745</f>
        <v>1322885</v>
      </c>
      <c r="L744" s="58">
        <f t="shared" ref="L744:O747" si="371">L745</f>
        <v>0</v>
      </c>
      <c r="M744" s="58">
        <f t="shared" si="371"/>
        <v>216360.22</v>
      </c>
      <c r="N744" s="75">
        <f t="shared" si="335"/>
        <v>16.355179777531685</v>
      </c>
      <c r="O744" s="58">
        <f t="shared" si="371"/>
        <v>216360.22</v>
      </c>
      <c r="P744" s="75">
        <f t="shared" si="345"/>
        <v>16.355179777531685</v>
      </c>
    </row>
    <row r="745" spans="1:16" ht="70.5" customHeight="1" x14ac:dyDescent="0.2">
      <c r="A745" s="90" t="s">
        <v>221</v>
      </c>
      <c r="B745" s="73">
        <v>504</v>
      </c>
      <c r="C745" s="86">
        <v>10</v>
      </c>
      <c r="D745" s="86">
        <v>6</v>
      </c>
      <c r="E745" s="107" t="s">
        <v>1</v>
      </c>
      <c r="F745" s="104">
        <v>0</v>
      </c>
      <c r="G745" s="105" t="s">
        <v>203</v>
      </c>
      <c r="H745" s="106" t="s">
        <v>114</v>
      </c>
      <c r="I745" s="40"/>
      <c r="J745" s="87"/>
      <c r="K745" s="30">
        <f t="shared" si="370"/>
        <v>1322885</v>
      </c>
      <c r="L745" s="30">
        <f t="shared" si="371"/>
        <v>0</v>
      </c>
      <c r="M745" s="30">
        <f t="shared" si="371"/>
        <v>216360.22</v>
      </c>
      <c r="N745" s="75">
        <f t="shared" si="335"/>
        <v>16.355179777531685</v>
      </c>
      <c r="O745" s="30">
        <f t="shared" si="371"/>
        <v>216360.22</v>
      </c>
      <c r="P745" s="75">
        <f t="shared" si="345"/>
        <v>16.355179777531685</v>
      </c>
    </row>
    <row r="746" spans="1:16" ht="75" x14ac:dyDescent="0.2">
      <c r="A746" s="90" t="s">
        <v>267</v>
      </c>
      <c r="B746" s="73">
        <v>504</v>
      </c>
      <c r="C746" s="86">
        <v>10</v>
      </c>
      <c r="D746" s="86">
        <v>6</v>
      </c>
      <c r="E746" s="107" t="s">
        <v>1</v>
      </c>
      <c r="F746" s="104" t="s">
        <v>38</v>
      </c>
      <c r="G746" s="105" t="s">
        <v>203</v>
      </c>
      <c r="H746" s="106" t="s">
        <v>114</v>
      </c>
      <c r="I746" s="40"/>
      <c r="J746" s="87"/>
      <c r="K746" s="30">
        <f t="shared" si="370"/>
        <v>1322885</v>
      </c>
      <c r="L746" s="30">
        <f t="shared" si="371"/>
        <v>0</v>
      </c>
      <c r="M746" s="30">
        <f t="shared" si="371"/>
        <v>216360.22</v>
      </c>
      <c r="N746" s="75">
        <f t="shared" si="335"/>
        <v>16.355179777531685</v>
      </c>
      <c r="O746" s="30">
        <f t="shared" si="371"/>
        <v>216360.22</v>
      </c>
      <c r="P746" s="75">
        <f t="shared" si="345"/>
        <v>16.355179777531685</v>
      </c>
    </row>
    <row r="747" spans="1:16" ht="37.5" x14ac:dyDescent="0.2">
      <c r="A747" s="90" t="s">
        <v>169</v>
      </c>
      <c r="B747" s="73">
        <v>504</v>
      </c>
      <c r="C747" s="86">
        <v>10</v>
      </c>
      <c r="D747" s="86">
        <v>6</v>
      </c>
      <c r="E747" s="113" t="s">
        <v>1</v>
      </c>
      <c r="F747" s="104">
        <v>1</v>
      </c>
      <c r="G747" s="105" t="s">
        <v>132</v>
      </c>
      <c r="H747" s="106" t="s">
        <v>114</v>
      </c>
      <c r="I747" s="40"/>
      <c r="J747" s="87"/>
      <c r="K747" s="30">
        <f t="shared" si="370"/>
        <v>1322885</v>
      </c>
      <c r="L747" s="30">
        <f t="shared" si="371"/>
        <v>0</v>
      </c>
      <c r="M747" s="30">
        <f t="shared" si="371"/>
        <v>216360.22</v>
      </c>
      <c r="N747" s="75">
        <f t="shared" si="335"/>
        <v>16.355179777531685</v>
      </c>
      <c r="O747" s="30">
        <f t="shared" si="371"/>
        <v>216360.22</v>
      </c>
      <c r="P747" s="75">
        <f t="shared" si="345"/>
        <v>16.355179777531685</v>
      </c>
    </row>
    <row r="748" spans="1:16" ht="37.5" x14ac:dyDescent="0.2">
      <c r="A748" s="90" t="s">
        <v>171</v>
      </c>
      <c r="B748" s="73">
        <v>504</v>
      </c>
      <c r="C748" s="86">
        <v>10</v>
      </c>
      <c r="D748" s="86">
        <v>6</v>
      </c>
      <c r="E748" s="107" t="s">
        <v>1</v>
      </c>
      <c r="F748" s="104" t="s">
        <v>38</v>
      </c>
      <c r="G748" s="105" t="s">
        <v>132</v>
      </c>
      <c r="H748" s="106" t="s">
        <v>155</v>
      </c>
      <c r="I748" s="40"/>
      <c r="J748" s="87"/>
      <c r="K748" s="30">
        <f>K749+K751</f>
        <v>1322885</v>
      </c>
      <c r="L748" s="30">
        <f t="shared" ref="L748:O748" si="372">L749+L751</f>
        <v>0</v>
      </c>
      <c r="M748" s="30">
        <f t="shared" si="372"/>
        <v>216360.22</v>
      </c>
      <c r="N748" s="75">
        <f t="shared" si="335"/>
        <v>16.355179777531685</v>
      </c>
      <c r="O748" s="30">
        <f t="shared" si="372"/>
        <v>216360.22</v>
      </c>
      <c r="P748" s="75">
        <f t="shared" si="345"/>
        <v>16.355179777531685</v>
      </c>
    </row>
    <row r="749" spans="1:16" ht="93.75" x14ac:dyDescent="0.2">
      <c r="A749" s="90" t="s">
        <v>188</v>
      </c>
      <c r="B749" s="73">
        <v>504</v>
      </c>
      <c r="C749" s="86">
        <v>10</v>
      </c>
      <c r="D749" s="86">
        <v>6</v>
      </c>
      <c r="E749" s="107" t="s">
        <v>1</v>
      </c>
      <c r="F749" s="104" t="s">
        <v>38</v>
      </c>
      <c r="G749" s="105" t="s">
        <v>132</v>
      </c>
      <c r="H749" s="106" t="s">
        <v>155</v>
      </c>
      <c r="I749" s="40">
        <v>100</v>
      </c>
      <c r="J749" s="87"/>
      <c r="K749" s="30">
        <f t="shared" si="370"/>
        <v>1256404</v>
      </c>
      <c r="L749" s="30">
        <f t="shared" ref="L749:O749" si="373">L750</f>
        <v>0</v>
      </c>
      <c r="M749" s="30">
        <f t="shared" si="373"/>
        <v>216360.22</v>
      </c>
      <c r="N749" s="75">
        <f t="shared" ref="N749" si="374">M749/K749*100</f>
        <v>17.220593057647061</v>
      </c>
      <c r="O749" s="30">
        <f t="shared" si="373"/>
        <v>216360.22</v>
      </c>
      <c r="P749" s="75">
        <f t="shared" si="345"/>
        <v>17.220593057647061</v>
      </c>
    </row>
    <row r="750" spans="1:16" ht="37.5" x14ac:dyDescent="0.2">
      <c r="A750" s="90" t="s">
        <v>18</v>
      </c>
      <c r="B750" s="73">
        <v>504</v>
      </c>
      <c r="C750" s="86">
        <v>10</v>
      </c>
      <c r="D750" s="86">
        <v>6</v>
      </c>
      <c r="E750" s="107" t="s">
        <v>1</v>
      </c>
      <c r="F750" s="104" t="s">
        <v>38</v>
      </c>
      <c r="G750" s="105" t="s">
        <v>132</v>
      </c>
      <c r="H750" s="106" t="s">
        <v>155</v>
      </c>
      <c r="I750" s="40">
        <v>120</v>
      </c>
      <c r="J750" s="87"/>
      <c r="K750" s="30">
        <v>1256404</v>
      </c>
      <c r="L750" s="30"/>
      <c r="M750" s="30">
        <v>216360.22</v>
      </c>
      <c r="N750" s="75">
        <f t="shared" ref="N750:N791" si="375">M750/K750*100</f>
        <v>17.220593057647061</v>
      </c>
      <c r="O750" s="30">
        <f>M750</f>
        <v>216360.22</v>
      </c>
      <c r="P750" s="75">
        <f t="shared" si="345"/>
        <v>17.220593057647061</v>
      </c>
    </row>
    <row r="751" spans="1:16" ht="37.5" x14ac:dyDescent="0.2">
      <c r="A751" s="90" t="s">
        <v>309</v>
      </c>
      <c r="B751" s="73">
        <v>504</v>
      </c>
      <c r="C751" s="86">
        <v>10</v>
      </c>
      <c r="D751" s="86">
        <v>6</v>
      </c>
      <c r="E751" s="107" t="s">
        <v>1</v>
      </c>
      <c r="F751" s="104" t="s">
        <v>38</v>
      </c>
      <c r="G751" s="105" t="s">
        <v>132</v>
      </c>
      <c r="H751" s="106" t="s">
        <v>155</v>
      </c>
      <c r="I751" s="40">
        <v>200</v>
      </c>
      <c r="J751" s="87"/>
      <c r="K751" s="30">
        <f>K752</f>
        <v>66481</v>
      </c>
      <c r="L751" s="30">
        <f t="shared" ref="L751:O751" si="376">L752</f>
        <v>0</v>
      </c>
      <c r="M751" s="30">
        <f t="shared" si="376"/>
        <v>0</v>
      </c>
      <c r="N751" s="75">
        <f t="shared" si="375"/>
        <v>0</v>
      </c>
      <c r="O751" s="30">
        <f t="shared" si="376"/>
        <v>0</v>
      </c>
      <c r="P751" s="75">
        <f t="shared" si="345"/>
        <v>0</v>
      </c>
    </row>
    <row r="752" spans="1:16" ht="56.25" x14ac:dyDescent="0.2">
      <c r="A752" s="85" t="s">
        <v>2</v>
      </c>
      <c r="B752" s="73">
        <v>504</v>
      </c>
      <c r="C752" s="86">
        <v>10</v>
      </c>
      <c r="D752" s="86">
        <v>6</v>
      </c>
      <c r="E752" s="107" t="s">
        <v>1</v>
      </c>
      <c r="F752" s="104" t="s">
        <v>38</v>
      </c>
      <c r="G752" s="105" t="s">
        <v>132</v>
      </c>
      <c r="H752" s="106" t="s">
        <v>155</v>
      </c>
      <c r="I752" s="40">
        <v>240</v>
      </c>
      <c r="J752" s="87"/>
      <c r="K752" s="30">
        <v>66481</v>
      </c>
      <c r="L752" s="30"/>
      <c r="M752" s="30">
        <v>0</v>
      </c>
      <c r="N752" s="75">
        <f t="shared" si="375"/>
        <v>0</v>
      </c>
      <c r="O752" s="30">
        <f>M752</f>
        <v>0</v>
      </c>
      <c r="P752" s="75">
        <f t="shared" si="345"/>
        <v>0</v>
      </c>
    </row>
    <row r="753" spans="1:16" ht="18.75" x14ac:dyDescent="0.2">
      <c r="A753" s="90" t="s">
        <v>8</v>
      </c>
      <c r="B753" s="73">
        <v>504</v>
      </c>
      <c r="C753" s="88">
        <v>11</v>
      </c>
      <c r="D753" s="88">
        <v>0</v>
      </c>
      <c r="E753" s="109"/>
      <c r="F753" s="110"/>
      <c r="G753" s="111"/>
      <c r="H753" s="116"/>
      <c r="I753" s="73"/>
      <c r="J753" s="89"/>
      <c r="K753" s="58">
        <f>K754</f>
        <v>215260</v>
      </c>
      <c r="L753" s="58">
        <f t="shared" ref="L753:O753" si="377">L754</f>
        <v>0</v>
      </c>
      <c r="M753" s="58">
        <f t="shared" si="377"/>
        <v>64747.21</v>
      </c>
      <c r="N753" s="75">
        <f t="shared" si="375"/>
        <v>30.078607265632257</v>
      </c>
      <c r="O753" s="58">
        <f t="shared" si="377"/>
        <v>64747.21</v>
      </c>
      <c r="P753" s="75">
        <f t="shared" si="345"/>
        <v>30.078607265632257</v>
      </c>
    </row>
    <row r="754" spans="1:16" ht="18.75" x14ac:dyDescent="0.2">
      <c r="A754" s="90" t="s">
        <v>7</v>
      </c>
      <c r="B754" s="73">
        <v>504</v>
      </c>
      <c r="C754" s="86">
        <v>11</v>
      </c>
      <c r="D754" s="86">
        <v>1</v>
      </c>
      <c r="E754" s="107"/>
      <c r="F754" s="104"/>
      <c r="G754" s="105"/>
      <c r="H754" s="106"/>
      <c r="I754" s="40"/>
      <c r="J754" s="87"/>
      <c r="K754" s="30">
        <f t="shared" ref="K754:O759" si="378">K755</f>
        <v>215260</v>
      </c>
      <c r="L754" s="30">
        <f t="shared" ref="L754:O754" si="379">L755</f>
        <v>0</v>
      </c>
      <c r="M754" s="30">
        <f t="shared" si="379"/>
        <v>64747.21</v>
      </c>
      <c r="N754" s="75">
        <f t="shared" si="375"/>
        <v>30.078607265632257</v>
      </c>
      <c r="O754" s="30">
        <f t="shared" si="379"/>
        <v>64747.21</v>
      </c>
      <c r="P754" s="75">
        <f t="shared" si="345"/>
        <v>30.078607265632257</v>
      </c>
    </row>
    <row r="755" spans="1:16" ht="71.25" customHeight="1" x14ac:dyDescent="0.2">
      <c r="A755" s="90" t="s">
        <v>221</v>
      </c>
      <c r="B755" s="73">
        <v>504</v>
      </c>
      <c r="C755" s="86">
        <v>11</v>
      </c>
      <c r="D755" s="86">
        <v>1</v>
      </c>
      <c r="E755" s="103">
        <v>1</v>
      </c>
      <c r="F755" s="104">
        <v>0</v>
      </c>
      <c r="G755" s="105" t="s">
        <v>203</v>
      </c>
      <c r="H755" s="106" t="s">
        <v>114</v>
      </c>
      <c r="I755" s="40"/>
      <c r="J755" s="87"/>
      <c r="K755" s="30">
        <f t="shared" si="378"/>
        <v>215260</v>
      </c>
      <c r="L755" s="30">
        <f t="shared" si="378"/>
        <v>0</v>
      </c>
      <c r="M755" s="30">
        <f t="shared" si="378"/>
        <v>64747.21</v>
      </c>
      <c r="N755" s="75">
        <f t="shared" si="375"/>
        <v>30.078607265632257</v>
      </c>
      <c r="O755" s="30">
        <f t="shared" si="378"/>
        <v>64747.21</v>
      </c>
      <c r="P755" s="75">
        <f t="shared" si="345"/>
        <v>30.078607265632257</v>
      </c>
    </row>
    <row r="756" spans="1:16" ht="75" x14ac:dyDescent="0.2">
      <c r="A756" s="90" t="s">
        <v>6</v>
      </c>
      <c r="B756" s="73">
        <v>504</v>
      </c>
      <c r="C756" s="86">
        <v>11</v>
      </c>
      <c r="D756" s="86">
        <v>1</v>
      </c>
      <c r="E756" s="103">
        <v>1</v>
      </c>
      <c r="F756" s="104">
        <v>4</v>
      </c>
      <c r="G756" s="105" t="s">
        <v>203</v>
      </c>
      <c r="H756" s="106" t="s">
        <v>114</v>
      </c>
      <c r="I756" s="40"/>
      <c r="J756" s="87"/>
      <c r="K756" s="30">
        <f t="shared" si="378"/>
        <v>215260</v>
      </c>
      <c r="L756" s="30">
        <f t="shared" si="378"/>
        <v>0</v>
      </c>
      <c r="M756" s="30">
        <f t="shared" si="378"/>
        <v>64747.21</v>
      </c>
      <c r="N756" s="75">
        <f t="shared" si="375"/>
        <v>30.078607265632257</v>
      </c>
      <c r="O756" s="30">
        <f t="shared" si="378"/>
        <v>64747.21</v>
      </c>
      <c r="P756" s="75">
        <f t="shared" si="345"/>
        <v>30.078607265632257</v>
      </c>
    </row>
    <row r="757" spans="1:16" ht="18.75" x14ac:dyDescent="0.2">
      <c r="A757" s="90" t="s">
        <v>161</v>
      </c>
      <c r="B757" s="73">
        <v>504</v>
      </c>
      <c r="C757" s="86">
        <v>11</v>
      </c>
      <c r="D757" s="86">
        <v>1</v>
      </c>
      <c r="E757" s="103">
        <v>1</v>
      </c>
      <c r="F757" s="104">
        <v>4</v>
      </c>
      <c r="G757" s="105" t="s">
        <v>1</v>
      </c>
      <c r="H757" s="106" t="s">
        <v>114</v>
      </c>
      <c r="I757" s="40"/>
      <c r="J757" s="87"/>
      <c r="K757" s="30">
        <f t="shared" si="378"/>
        <v>215260</v>
      </c>
      <c r="L757" s="30">
        <f t="shared" si="378"/>
        <v>0</v>
      </c>
      <c r="M757" s="30">
        <f t="shared" si="378"/>
        <v>64747.21</v>
      </c>
      <c r="N757" s="75">
        <f t="shared" si="375"/>
        <v>30.078607265632257</v>
      </c>
      <c r="O757" s="30">
        <f t="shared" si="378"/>
        <v>64747.21</v>
      </c>
      <c r="P757" s="75">
        <f t="shared" si="345"/>
        <v>30.078607265632257</v>
      </c>
    </row>
    <row r="758" spans="1:16" ht="108.75" customHeight="1" x14ac:dyDescent="0.2">
      <c r="A758" s="90" t="s">
        <v>202</v>
      </c>
      <c r="B758" s="73">
        <v>504</v>
      </c>
      <c r="C758" s="86">
        <v>11</v>
      </c>
      <c r="D758" s="86">
        <v>1</v>
      </c>
      <c r="E758" s="103">
        <v>1</v>
      </c>
      <c r="F758" s="104">
        <v>4</v>
      </c>
      <c r="G758" s="105" t="s">
        <v>1</v>
      </c>
      <c r="H758" s="106" t="s">
        <v>201</v>
      </c>
      <c r="I758" s="40"/>
      <c r="J758" s="87"/>
      <c r="K758" s="30">
        <f t="shared" si="378"/>
        <v>215260</v>
      </c>
      <c r="L758" s="30">
        <f t="shared" si="378"/>
        <v>0</v>
      </c>
      <c r="M758" s="30">
        <f t="shared" si="378"/>
        <v>64747.21</v>
      </c>
      <c r="N758" s="75">
        <f t="shared" si="375"/>
        <v>30.078607265632257</v>
      </c>
      <c r="O758" s="30">
        <f t="shared" si="378"/>
        <v>64747.21</v>
      </c>
      <c r="P758" s="75">
        <f t="shared" si="345"/>
        <v>30.078607265632257</v>
      </c>
    </row>
    <row r="759" spans="1:16" ht="56.25" x14ac:dyDescent="0.2">
      <c r="A759" s="85" t="s">
        <v>108</v>
      </c>
      <c r="B759" s="73">
        <v>504</v>
      </c>
      <c r="C759" s="86">
        <v>11</v>
      </c>
      <c r="D759" s="86">
        <v>1</v>
      </c>
      <c r="E759" s="103">
        <v>1</v>
      </c>
      <c r="F759" s="104">
        <v>4</v>
      </c>
      <c r="G759" s="105" t="s">
        <v>1</v>
      </c>
      <c r="H759" s="106" t="s">
        <v>201</v>
      </c>
      <c r="I759" s="40">
        <v>600</v>
      </c>
      <c r="J759" s="87"/>
      <c r="K759" s="30">
        <f t="shared" si="378"/>
        <v>215260</v>
      </c>
      <c r="L759" s="30">
        <f t="shared" si="378"/>
        <v>0</v>
      </c>
      <c r="M759" s="30">
        <f t="shared" si="378"/>
        <v>64747.21</v>
      </c>
      <c r="N759" s="75">
        <f t="shared" si="375"/>
        <v>30.078607265632257</v>
      </c>
      <c r="O759" s="30">
        <f t="shared" si="378"/>
        <v>64747.21</v>
      </c>
      <c r="P759" s="75">
        <f t="shared" si="345"/>
        <v>30.078607265632257</v>
      </c>
    </row>
    <row r="760" spans="1:16" ht="18.75" x14ac:dyDescent="0.2">
      <c r="A760" s="85" t="s">
        <v>47</v>
      </c>
      <c r="B760" s="73">
        <v>504</v>
      </c>
      <c r="C760" s="86">
        <v>11</v>
      </c>
      <c r="D760" s="86">
        <v>1</v>
      </c>
      <c r="E760" s="103">
        <v>1</v>
      </c>
      <c r="F760" s="104">
        <v>4</v>
      </c>
      <c r="G760" s="105" t="s">
        <v>1</v>
      </c>
      <c r="H760" s="106" t="s">
        <v>201</v>
      </c>
      <c r="I760" s="40">
        <v>610</v>
      </c>
      <c r="J760" s="87"/>
      <c r="K760" s="30">
        <v>215260</v>
      </c>
      <c r="L760" s="30"/>
      <c r="M760" s="30">
        <v>64747.21</v>
      </c>
      <c r="N760" s="75">
        <f t="shared" si="375"/>
        <v>30.078607265632257</v>
      </c>
      <c r="O760" s="30">
        <f>M760</f>
        <v>64747.21</v>
      </c>
      <c r="P760" s="75">
        <f t="shared" si="345"/>
        <v>30.078607265632257</v>
      </c>
    </row>
    <row r="761" spans="1:16" ht="37.5" x14ac:dyDescent="0.2">
      <c r="A761" s="85" t="s">
        <v>37</v>
      </c>
      <c r="B761" s="73">
        <v>505</v>
      </c>
      <c r="C761" s="76"/>
      <c r="D761" s="76"/>
      <c r="E761" s="115"/>
      <c r="F761" s="111"/>
      <c r="G761" s="111"/>
      <c r="H761" s="116"/>
      <c r="I761" s="76"/>
      <c r="J761" s="89"/>
      <c r="K761" s="58">
        <f>K762+K789+K797+K805+K813</f>
        <v>50054848.629999995</v>
      </c>
      <c r="L761" s="58" t="e">
        <f>L762+L789+L797+L805+L813</f>
        <v>#REF!</v>
      </c>
      <c r="M761" s="58">
        <f>M762+M789+M797+M805+M813</f>
        <v>11354474.52</v>
      </c>
      <c r="N761" s="75">
        <f t="shared" si="375"/>
        <v>22.684065241972945</v>
      </c>
      <c r="O761" s="58">
        <f>O762+O789+O797+O805+O813</f>
        <v>11354474.52</v>
      </c>
      <c r="P761" s="75">
        <f t="shared" si="345"/>
        <v>22.684065241972945</v>
      </c>
    </row>
    <row r="762" spans="1:16" ht="18.75" x14ac:dyDescent="0.2">
      <c r="A762" s="85" t="s">
        <v>36</v>
      </c>
      <c r="B762" s="73">
        <v>505</v>
      </c>
      <c r="C762" s="86">
        <v>1</v>
      </c>
      <c r="D762" s="86">
        <v>0</v>
      </c>
      <c r="E762" s="113"/>
      <c r="F762" s="105"/>
      <c r="G762" s="105"/>
      <c r="H762" s="106"/>
      <c r="I762" s="52"/>
      <c r="J762" s="87"/>
      <c r="K762" s="30">
        <f>K763+K774</f>
        <v>11948852.26</v>
      </c>
      <c r="L762" s="30">
        <f t="shared" ref="L762" si="380">L763</f>
        <v>0</v>
      </c>
      <c r="M762" s="30">
        <f>M763+M774</f>
        <v>2774041.49</v>
      </c>
      <c r="N762" s="75">
        <f t="shared" si="375"/>
        <v>23.215966099826897</v>
      </c>
      <c r="O762" s="30">
        <f>O763+O774</f>
        <v>2774041.49</v>
      </c>
      <c r="P762" s="75">
        <f t="shared" si="345"/>
        <v>23.215966099826897</v>
      </c>
    </row>
    <row r="763" spans="1:16" ht="56.25" x14ac:dyDescent="0.2">
      <c r="A763" s="90" t="s">
        <v>301</v>
      </c>
      <c r="B763" s="73">
        <v>505</v>
      </c>
      <c r="C763" s="86">
        <v>1</v>
      </c>
      <c r="D763" s="86">
        <v>6</v>
      </c>
      <c r="E763" s="113"/>
      <c r="F763" s="105"/>
      <c r="G763" s="105"/>
      <c r="H763" s="106"/>
      <c r="I763" s="52"/>
      <c r="J763" s="87"/>
      <c r="K763" s="30">
        <f>K764</f>
        <v>11288879.08</v>
      </c>
      <c r="L763" s="30">
        <f t="shared" ref="L763:O766" si="381">L764</f>
        <v>0</v>
      </c>
      <c r="M763" s="30">
        <f t="shared" si="381"/>
        <v>2721443.85</v>
      </c>
      <c r="N763" s="75">
        <f t="shared" si="375"/>
        <v>24.10729914559418</v>
      </c>
      <c r="O763" s="30">
        <f t="shared" si="381"/>
        <v>2721443.85</v>
      </c>
      <c r="P763" s="75">
        <f t="shared" si="345"/>
        <v>24.10729914559418</v>
      </c>
    </row>
    <row r="764" spans="1:16" ht="73.5" customHeight="1" x14ac:dyDescent="0.2">
      <c r="A764" s="90" t="s">
        <v>216</v>
      </c>
      <c r="B764" s="73">
        <v>505</v>
      </c>
      <c r="C764" s="86">
        <v>1</v>
      </c>
      <c r="D764" s="86">
        <v>6</v>
      </c>
      <c r="E764" s="113" t="s">
        <v>27</v>
      </c>
      <c r="F764" s="104">
        <v>0</v>
      </c>
      <c r="G764" s="105" t="s">
        <v>203</v>
      </c>
      <c r="H764" s="106" t="s">
        <v>114</v>
      </c>
      <c r="I764" s="40"/>
      <c r="J764" s="87"/>
      <c r="K764" s="30">
        <f>K765</f>
        <v>11288879.08</v>
      </c>
      <c r="L764" s="30">
        <f t="shared" si="381"/>
        <v>0</v>
      </c>
      <c r="M764" s="30">
        <f>M765</f>
        <v>2721443.85</v>
      </c>
      <c r="N764" s="75">
        <f t="shared" si="375"/>
        <v>24.10729914559418</v>
      </c>
      <c r="O764" s="30">
        <f>O765</f>
        <v>2721443.85</v>
      </c>
      <c r="P764" s="75">
        <f t="shared" si="345"/>
        <v>24.10729914559418</v>
      </c>
    </row>
    <row r="765" spans="1:16" ht="112.5" x14ac:dyDescent="0.2">
      <c r="A765" s="90" t="s">
        <v>172</v>
      </c>
      <c r="B765" s="73">
        <v>505</v>
      </c>
      <c r="C765" s="86">
        <v>1</v>
      </c>
      <c r="D765" s="86">
        <v>6</v>
      </c>
      <c r="E765" s="113" t="s">
        <v>27</v>
      </c>
      <c r="F765" s="104">
        <v>8</v>
      </c>
      <c r="G765" s="105" t="s">
        <v>203</v>
      </c>
      <c r="H765" s="106" t="s">
        <v>114</v>
      </c>
      <c r="I765" s="40"/>
      <c r="J765" s="87"/>
      <c r="K765" s="30">
        <f>K766</f>
        <v>11288879.08</v>
      </c>
      <c r="L765" s="30">
        <f t="shared" si="381"/>
        <v>0</v>
      </c>
      <c r="M765" s="30">
        <f t="shared" si="381"/>
        <v>2721443.85</v>
      </c>
      <c r="N765" s="75">
        <f t="shared" si="375"/>
        <v>24.10729914559418</v>
      </c>
      <c r="O765" s="30">
        <f t="shared" si="381"/>
        <v>2721443.85</v>
      </c>
      <c r="P765" s="75">
        <f t="shared" si="345"/>
        <v>24.10729914559418</v>
      </c>
    </row>
    <row r="766" spans="1:16" ht="37.5" x14ac:dyDescent="0.2">
      <c r="A766" s="90" t="s">
        <v>245</v>
      </c>
      <c r="B766" s="73">
        <v>505</v>
      </c>
      <c r="C766" s="86">
        <v>1</v>
      </c>
      <c r="D766" s="86">
        <v>6</v>
      </c>
      <c r="E766" s="113" t="s">
        <v>27</v>
      </c>
      <c r="F766" s="104">
        <v>8</v>
      </c>
      <c r="G766" s="105" t="s">
        <v>27</v>
      </c>
      <c r="H766" s="106" t="s">
        <v>114</v>
      </c>
      <c r="I766" s="40"/>
      <c r="J766" s="87"/>
      <c r="K766" s="30">
        <f>K767</f>
        <v>11288879.08</v>
      </c>
      <c r="L766" s="30">
        <f t="shared" si="381"/>
        <v>0</v>
      </c>
      <c r="M766" s="30">
        <f t="shared" si="381"/>
        <v>2721443.85</v>
      </c>
      <c r="N766" s="75">
        <f t="shared" si="375"/>
        <v>24.10729914559418</v>
      </c>
      <c r="O766" s="30">
        <f t="shared" si="381"/>
        <v>2721443.85</v>
      </c>
      <c r="P766" s="75">
        <f t="shared" si="345"/>
        <v>24.10729914559418</v>
      </c>
    </row>
    <row r="767" spans="1:16" ht="56.25" x14ac:dyDescent="0.2">
      <c r="A767" s="90" t="s">
        <v>19</v>
      </c>
      <c r="B767" s="73">
        <v>505</v>
      </c>
      <c r="C767" s="86">
        <v>1</v>
      </c>
      <c r="D767" s="86">
        <v>6</v>
      </c>
      <c r="E767" s="113" t="s">
        <v>27</v>
      </c>
      <c r="F767" s="104">
        <v>8</v>
      </c>
      <c r="G767" s="105" t="s">
        <v>27</v>
      </c>
      <c r="H767" s="106" t="s">
        <v>150</v>
      </c>
      <c r="I767" s="40"/>
      <c r="J767" s="87"/>
      <c r="K767" s="30">
        <f>K768+K770+K772</f>
        <v>11288879.08</v>
      </c>
      <c r="L767" s="30">
        <f t="shared" ref="L767:M767" si="382">L768+L770+L772</f>
        <v>0</v>
      </c>
      <c r="M767" s="30">
        <f t="shared" si="382"/>
        <v>2721443.85</v>
      </c>
      <c r="N767" s="75">
        <f t="shared" si="375"/>
        <v>24.10729914559418</v>
      </c>
      <c r="O767" s="30">
        <f t="shared" ref="O767" si="383">O768+O770+O772</f>
        <v>2721443.85</v>
      </c>
      <c r="P767" s="75">
        <f t="shared" si="345"/>
        <v>24.10729914559418</v>
      </c>
    </row>
    <row r="768" spans="1:16" ht="93.75" x14ac:dyDescent="0.2">
      <c r="A768" s="90" t="s">
        <v>188</v>
      </c>
      <c r="B768" s="73">
        <v>505</v>
      </c>
      <c r="C768" s="86">
        <v>1</v>
      </c>
      <c r="D768" s="86">
        <v>6</v>
      </c>
      <c r="E768" s="107" t="s">
        <v>27</v>
      </c>
      <c r="F768" s="104">
        <v>8</v>
      </c>
      <c r="G768" s="105" t="s">
        <v>27</v>
      </c>
      <c r="H768" s="106" t="s">
        <v>150</v>
      </c>
      <c r="I768" s="43">
        <v>100</v>
      </c>
      <c r="J768" s="87"/>
      <c r="K768" s="39">
        <f t="shared" ref="K768:O768" si="384">K769</f>
        <v>10869713.17</v>
      </c>
      <c r="L768" s="39">
        <f t="shared" si="384"/>
        <v>0</v>
      </c>
      <c r="M768" s="39">
        <f t="shared" si="384"/>
        <v>2585406.38</v>
      </c>
      <c r="N768" s="75">
        <f t="shared" si="375"/>
        <v>23.785414937494622</v>
      </c>
      <c r="O768" s="39">
        <f t="shared" si="384"/>
        <v>2585406.38</v>
      </c>
      <c r="P768" s="75">
        <f t="shared" si="345"/>
        <v>23.785414937494622</v>
      </c>
    </row>
    <row r="769" spans="1:16" ht="37.5" x14ac:dyDescent="0.2">
      <c r="A769" s="90" t="s">
        <v>18</v>
      </c>
      <c r="B769" s="73">
        <v>505</v>
      </c>
      <c r="C769" s="86">
        <v>1</v>
      </c>
      <c r="D769" s="86">
        <v>6</v>
      </c>
      <c r="E769" s="107" t="s">
        <v>27</v>
      </c>
      <c r="F769" s="104">
        <v>8</v>
      </c>
      <c r="G769" s="105" t="s">
        <v>27</v>
      </c>
      <c r="H769" s="106" t="s">
        <v>150</v>
      </c>
      <c r="I769" s="43">
        <v>120</v>
      </c>
      <c r="J769" s="87"/>
      <c r="K769" s="30">
        <v>10869713.17</v>
      </c>
      <c r="L769" s="30"/>
      <c r="M769" s="30">
        <v>2585406.38</v>
      </c>
      <c r="N769" s="75">
        <f t="shared" si="375"/>
        <v>23.785414937494622</v>
      </c>
      <c r="O769" s="30">
        <f>M769</f>
        <v>2585406.38</v>
      </c>
      <c r="P769" s="75">
        <f t="shared" si="345"/>
        <v>23.785414937494622</v>
      </c>
    </row>
    <row r="770" spans="1:16" ht="37.5" x14ac:dyDescent="0.2">
      <c r="A770" s="90" t="s">
        <v>309</v>
      </c>
      <c r="B770" s="73">
        <v>505</v>
      </c>
      <c r="C770" s="86">
        <v>1</v>
      </c>
      <c r="D770" s="86">
        <v>6</v>
      </c>
      <c r="E770" s="107" t="s">
        <v>27</v>
      </c>
      <c r="F770" s="104">
        <v>8</v>
      </c>
      <c r="G770" s="105" t="s">
        <v>27</v>
      </c>
      <c r="H770" s="106" t="s">
        <v>150</v>
      </c>
      <c r="I770" s="43">
        <v>200</v>
      </c>
      <c r="J770" s="87"/>
      <c r="K770" s="30">
        <f t="shared" ref="K770:O770" si="385">K771</f>
        <v>416710.91</v>
      </c>
      <c r="L770" s="30">
        <f t="shared" si="385"/>
        <v>0</v>
      </c>
      <c r="M770" s="30">
        <f t="shared" si="385"/>
        <v>135523.47</v>
      </c>
      <c r="N770" s="75">
        <f t="shared" si="375"/>
        <v>32.5221794648957</v>
      </c>
      <c r="O770" s="30">
        <f t="shared" si="385"/>
        <v>135523.47</v>
      </c>
      <c r="P770" s="75">
        <f t="shared" si="345"/>
        <v>32.5221794648957</v>
      </c>
    </row>
    <row r="771" spans="1:16" ht="56.25" x14ac:dyDescent="0.2">
      <c r="A771" s="85" t="s">
        <v>2</v>
      </c>
      <c r="B771" s="73">
        <v>505</v>
      </c>
      <c r="C771" s="86">
        <v>1</v>
      </c>
      <c r="D771" s="86">
        <v>6</v>
      </c>
      <c r="E771" s="107" t="s">
        <v>27</v>
      </c>
      <c r="F771" s="104">
        <v>8</v>
      </c>
      <c r="G771" s="105" t="s">
        <v>27</v>
      </c>
      <c r="H771" s="106" t="s">
        <v>150</v>
      </c>
      <c r="I771" s="43">
        <v>240</v>
      </c>
      <c r="J771" s="87"/>
      <c r="K771" s="30">
        <v>416710.91</v>
      </c>
      <c r="L771" s="30"/>
      <c r="M771" s="30">
        <v>135523.47</v>
      </c>
      <c r="N771" s="75">
        <f t="shared" si="375"/>
        <v>32.5221794648957</v>
      </c>
      <c r="O771" s="30">
        <f>M771</f>
        <v>135523.47</v>
      </c>
      <c r="P771" s="75">
        <f t="shared" si="345"/>
        <v>32.5221794648957</v>
      </c>
    </row>
    <row r="772" spans="1:16" ht="18.75" x14ac:dyDescent="0.2">
      <c r="A772" s="90" t="s">
        <v>105</v>
      </c>
      <c r="B772" s="73">
        <v>505</v>
      </c>
      <c r="C772" s="86">
        <v>1</v>
      </c>
      <c r="D772" s="86">
        <v>6</v>
      </c>
      <c r="E772" s="107" t="s">
        <v>27</v>
      </c>
      <c r="F772" s="104">
        <v>8</v>
      </c>
      <c r="G772" s="105" t="s">
        <v>27</v>
      </c>
      <c r="H772" s="106" t="s">
        <v>150</v>
      </c>
      <c r="I772" s="43">
        <v>800</v>
      </c>
      <c r="J772" s="87"/>
      <c r="K772" s="30">
        <f t="shared" ref="K772:O772" si="386">K773</f>
        <v>2455</v>
      </c>
      <c r="L772" s="30">
        <f t="shared" si="386"/>
        <v>0</v>
      </c>
      <c r="M772" s="30">
        <f t="shared" si="386"/>
        <v>514</v>
      </c>
      <c r="N772" s="75">
        <f t="shared" si="375"/>
        <v>20.936863543788185</v>
      </c>
      <c r="O772" s="30">
        <f t="shared" si="386"/>
        <v>514</v>
      </c>
      <c r="P772" s="75">
        <f t="shared" ref="P772:P828" si="387">O772/K772*100</f>
        <v>20.936863543788185</v>
      </c>
    </row>
    <row r="773" spans="1:16" ht="18.75" x14ac:dyDescent="0.2">
      <c r="A773" s="90" t="s">
        <v>190</v>
      </c>
      <c r="B773" s="73">
        <v>505</v>
      </c>
      <c r="C773" s="86">
        <v>1</v>
      </c>
      <c r="D773" s="86">
        <v>6</v>
      </c>
      <c r="E773" s="107" t="s">
        <v>27</v>
      </c>
      <c r="F773" s="104">
        <v>8</v>
      </c>
      <c r="G773" s="105" t="s">
        <v>27</v>
      </c>
      <c r="H773" s="106" t="s">
        <v>150</v>
      </c>
      <c r="I773" s="43">
        <v>850</v>
      </c>
      <c r="J773" s="87"/>
      <c r="K773" s="30">
        <v>2455</v>
      </c>
      <c r="L773" s="30"/>
      <c r="M773" s="30">
        <v>514</v>
      </c>
      <c r="N773" s="75">
        <f t="shared" si="375"/>
        <v>20.936863543788185</v>
      </c>
      <c r="O773" s="30">
        <f>M773</f>
        <v>514</v>
      </c>
      <c r="P773" s="75">
        <f t="shared" si="387"/>
        <v>20.936863543788185</v>
      </c>
    </row>
    <row r="774" spans="1:16" ht="18.75" x14ac:dyDescent="0.2">
      <c r="A774" s="90" t="s">
        <v>35</v>
      </c>
      <c r="B774" s="73">
        <v>505</v>
      </c>
      <c r="C774" s="76" t="s">
        <v>1</v>
      </c>
      <c r="D774" s="76" t="s">
        <v>256</v>
      </c>
      <c r="E774" s="115"/>
      <c r="F774" s="111"/>
      <c r="G774" s="111"/>
      <c r="H774" s="116"/>
      <c r="I774" s="76"/>
      <c r="J774" s="87"/>
      <c r="K774" s="30">
        <f>K775</f>
        <v>659973.17999999993</v>
      </c>
      <c r="L774" s="30"/>
      <c r="M774" s="30">
        <f>M775</f>
        <v>52597.64</v>
      </c>
      <c r="N774" s="75">
        <f t="shared" si="375"/>
        <v>7.9696632520733655</v>
      </c>
      <c r="O774" s="30">
        <f>O775</f>
        <v>52597.64</v>
      </c>
      <c r="P774" s="75">
        <f t="shared" si="387"/>
        <v>7.9696632520733655</v>
      </c>
    </row>
    <row r="775" spans="1:16" ht="72" customHeight="1" x14ac:dyDescent="0.2">
      <c r="A775" s="90" t="s">
        <v>216</v>
      </c>
      <c r="B775" s="73">
        <v>505</v>
      </c>
      <c r="C775" s="76" t="s">
        <v>1</v>
      </c>
      <c r="D775" s="76" t="s">
        <v>256</v>
      </c>
      <c r="E775" s="115" t="s">
        <v>27</v>
      </c>
      <c r="F775" s="111" t="s">
        <v>204</v>
      </c>
      <c r="G775" s="111" t="s">
        <v>203</v>
      </c>
      <c r="H775" s="116" t="s">
        <v>114</v>
      </c>
      <c r="I775" s="76"/>
      <c r="J775" s="87"/>
      <c r="K775" s="30">
        <f>K776</f>
        <v>659973.17999999993</v>
      </c>
      <c r="L775" s="30"/>
      <c r="M775" s="30">
        <f>M776</f>
        <v>52597.64</v>
      </c>
      <c r="N775" s="75">
        <f t="shared" si="375"/>
        <v>7.9696632520733655</v>
      </c>
      <c r="O775" s="30">
        <f>O776</f>
        <v>52597.64</v>
      </c>
      <c r="P775" s="75">
        <f t="shared" si="387"/>
        <v>7.9696632520733655</v>
      </c>
    </row>
    <row r="776" spans="1:16" ht="112.5" x14ac:dyDescent="0.2">
      <c r="A776" s="90" t="s">
        <v>172</v>
      </c>
      <c r="B776" s="73">
        <v>505</v>
      </c>
      <c r="C776" s="76" t="s">
        <v>1</v>
      </c>
      <c r="D776" s="76" t="s">
        <v>256</v>
      </c>
      <c r="E776" s="115" t="s">
        <v>27</v>
      </c>
      <c r="F776" s="111" t="s">
        <v>26</v>
      </c>
      <c r="G776" s="111" t="s">
        <v>203</v>
      </c>
      <c r="H776" s="116" t="s">
        <v>114</v>
      </c>
      <c r="I776" s="76"/>
      <c r="J776" s="87"/>
      <c r="K776" s="30">
        <f>K777+K781+K785</f>
        <v>659973.17999999993</v>
      </c>
      <c r="L776" s="30">
        <f t="shared" ref="L776:O776" si="388">L777+L781+L785</f>
        <v>0</v>
      </c>
      <c r="M776" s="30">
        <f t="shared" si="388"/>
        <v>52597.64</v>
      </c>
      <c r="N776" s="75">
        <f t="shared" si="375"/>
        <v>7.9696632520733655</v>
      </c>
      <c r="O776" s="30">
        <f t="shared" si="388"/>
        <v>52597.64</v>
      </c>
      <c r="P776" s="75">
        <f t="shared" si="387"/>
        <v>7.9696632520733655</v>
      </c>
    </row>
    <row r="777" spans="1:16" ht="52.5" customHeight="1" x14ac:dyDescent="0.2">
      <c r="A777" s="85" t="s">
        <v>244</v>
      </c>
      <c r="B777" s="73">
        <v>505</v>
      </c>
      <c r="C777" s="76" t="s">
        <v>1</v>
      </c>
      <c r="D777" s="76" t="s">
        <v>256</v>
      </c>
      <c r="E777" s="115" t="s">
        <v>27</v>
      </c>
      <c r="F777" s="111" t="s">
        <v>26</v>
      </c>
      <c r="G777" s="111" t="s">
        <v>1</v>
      </c>
      <c r="H777" s="116" t="s">
        <v>114</v>
      </c>
      <c r="I777" s="76"/>
      <c r="J777" s="87"/>
      <c r="K777" s="30">
        <f>K778</f>
        <v>452084.95</v>
      </c>
      <c r="L777" s="30">
        <f t="shared" ref="L777:O777" si="389">L778</f>
        <v>0</v>
      </c>
      <c r="M777" s="30">
        <f t="shared" si="389"/>
        <v>42986.64</v>
      </c>
      <c r="N777" s="75">
        <f t="shared" si="375"/>
        <v>9.5085315270946307</v>
      </c>
      <c r="O777" s="30">
        <f t="shared" si="389"/>
        <v>42986.64</v>
      </c>
      <c r="P777" s="75">
        <f t="shared" si="387"/>
        <v>9.5085315270946307</v>
      </c>
    </row>
    <row r="778" spans="1:16" ht="37.5" x14ac:dyDescent="0.2">
      <c r="A778" s="85" t="s">
        <v>82</v>
      </c>
      <c r="B778" s="73">
        <v>505</v>
      </c>
      <c r="C778" s="76" t="s">
        <v>1</v>
      </c>
      <c r="D778" s="76" t="s">
        <v>256</v>
      </c>
      <c r="E778" s="115" t="s">
        <v>27</v>
      </c>
      <c r="F778" s="111" t="s">
        <v>26</v>
      </c>
      <c r="G778" s="111" t="s">
        <v>1</v>
      </c>
      <c r="H778" s="116" t="s">
        <v>201</v>
      </c>
      <c r="I778" s="76"/>
      <c r="J778" s="87"/>
      <c r="K778" s="30">
        <f>K779</f>
        <v>452084.95</v>
      </c>
      <c r="L778" s="30"/>
      <c r="M778" s="30">
        <f>M779</f>
        <v>42986.64</v>
      </c>
      <c r="N778" s="75">
        <f t="shared" si="375"/>
        <v>9.5085315270946307</v>
      </c>
      <c r="O778" s="30">
        <f>O779</f>
        <v>42986.64</v>
      </c>
      <c r="P778" s="75">
        <f t="shared" si="387"/>
        <v>9.5085315270946307</v>
      </c>
    </row>
    <row r="779" spans="1:16" ht="37.5" x14ac:dyDescent="0.2">
      <c r="A779" s="90" t="s">
        <v>309</v>
      </c>
      <c r="B779" s="73">
        <v>505</v>
      </c>
      <c r="C779" s="76" t="s">
        <v>1</v>
      </c>
      <c r="D779" s="76" t="s">
        <v>256</v>
      </c>
      <c r="E779" s="115" t="s">
        <v>27</v>
      </c>
      <c r="F779" s="111" t="s">
        <v>26</v>
      </c>
      <c r="G779" s="111" t="s">
        <v>1</v>
      </c>
      <c r="H779" s="116" t="s">
        <v>201</v>
      </c>
      <c r="I779" s="76" t="s">
        <v>257</v>
      </c>
      <c r="J779" s="87"/>
      <c r="K779" s="30">
        <f>K780</f>
        <v>452084.95</v>
      </c>
      <c r="L779" s="30"/>
      <c r="M779" s="30">
        <f>M780</f>
        <v>42986.64</v>
      </c>
      <c r="N779" s="75">
        <f t="shared" si="375"/>
        <v>9.5085315270946307</v>
      </c>
      <c r="O779" s="30">
        <f>O780</f>
        <v>42986.64</v>
      </c>
      <c r="P779" s="75">
        <f t="shared" si="387"/>
        <v>9.5085315270946307</v>
      </c>
    </row>
    <row r="780" spans="1:16" ht="56.25" x14ac:dyDescent="0.2">
      <c r="A780" s="85" t="s">
        <v>2</v>
      </c>
      <c r="B780" s="73">
        <v>505</v>
      </c>
      <c r="C780" s="76" t="s">
        <v>1</v>
      </c>
      <c r="D780" s="76" t="s">
        <v>256</v>
      </c>
      <c r="E780" s="115" t="s">
        <v>27</v>
      </c>
      <c r="F780" s="111" t="s">
        <v>26</v>
      </c>
      <c r="G780" s="111" t="s">
        <v>1</v>
      </c>
      <c r="H780" s="116" t="s">
        <v>201</v>
      </c>
      <c r="I780" s="76" t="s">
        <v>258</v>
      </c>
      <c r="J780" s="87"/>
      <c r="K780" s="30">
        <v>452084.95</v>
      </c>
      <c r="L780" s="30"/>
      <c r="M780" s="30">
        <v>42986.64</v>
      </c>
      <c r="N780" s="75">
        <f t="shared" si="375"/>
        <v>9.5085315270946307</v>
      </c>
      <c r="O780" s="30">
        <f>M780</f>
        <v>42986.64</v>
      </c>
      <c r="P780" s="75">
        <f t="shared" si="387"/>
        <v>9.5085315270946307</v>
      </c>
    </row>
    <row r="781" spans="1:16" ht="37.5" x14ac:dyDescent="0.2">
      <c r="A781" s="90" t="s">
        <v>245</v>
      </c>
      <c r="B781" s="73">
        <v>505</v>
      </c>
      <c r="C781" s="76" t="s">
        <v>1</v>
      </c>
      <c r="D781" s="76" t="s">
        <v>256</v>
      </c>
      <c r="E781" s="115" t="s">
        <v>27</v>
      </c>
      <c r="F781" s="111" t="s">
        <v>26</v>
      </c>
      <c r="G781" s="111" t="s">
        <v>27</v>
      </c>
      <c r="H781" s="116" t="s">
        <v>114</v>
      </c>
      <c r="I781" s="76"/>
      <c r="J781" s="87"/>
      <c r="K781" s="30">
        <f>K782</f>
        <v>8193.23</v>
      </c>
      <c r="L781" s="30">
        <f t="shared" ref="L781:O783" si="390">L782</f>
        <v>0</v>
      </c>
      <c r="M781" s="30">
        <f t="shared" si="390"/>
        <v>0</v>
      </c>
      <c r="N781" s="75">
        <f t="shared" si="375"/>
        <v>0</v>
      </c>
      <c r="O781" s="30">
        <f t="shared" si="390"/>
        <v>0</v>
      </c>
      <c r="P781" s="75">
        <f t="shared" si="387"/>
        <v>0</v>
      </c>
    </row>
    <row r="782" spans="1:16" ht="75" x14ac:dyDescent="0.2">
      <c r="A782" s="90" t="s">
        <v>391</v>
      </c>
      <c r="B782" s="73">
        <v>505</v>
      </c>
      <c r="C782" s="76" t="s">
        <v>1</v>
      </c>
      <c r="D782" s="76" t="s">
        <v>256</v>
      </c>
      <c r="E782" s="115" t="s">
        <v>27</v>
      </c>
      <c r="F782" s="111" t="s">
        <v>26</v>
      </c>
      <c r="G782" s="111" t="s">
        <v>27</v>
      </c>
      <c r="H782" s="116" t="s">
        <v>136</v>
      </c>
      <c r="I782" s="76"/>
      <c r="J782" s="87"/>
      <c r="K782" s="30">
        <f>K783</f>
        <v>8193.23</v>
      </c>
      <c r="L782" s="30">
        <f t="shared" si="390"/>
        <v>0</v>
      </c>
      <c r="M782" s="30">
        <f t="shared" si="390"/>
        <v>0</v>
      </c>
      <c r="N782" s="75">
        <f t="shared" si="375"/>
        <v>0</v>
      </c>
      <c r="O782" s="30">
        <f t="shared" si="390"/>
        <v>0</v>
      </c>
      <c r="P782" s="75">
        <f t="shared" si="387"/>
        <v>0</v>
      </c>
    </row>
    <row r="783" spans="1:16" ht="18.75" x14ac:dyDescent="0.2">
      <c r="A783" s="90" t="s">
        <v>105</v>
      </c>
      <c r="B783" s="73">
        <v>505</v>
      </c>
      <c r="C783" s="76" t="s">
        <v>1</v>
      </c>
      <c r="D783" s="76" t="s">
        <v>256</v>
      </c>
      <c r="E783" s="115" t="s">
        <v>27</v>
      </c>
      <c r="F783" s="111" t="s">
        <v>26</v>
      </c>
      <c r="G783" s="111" t="s">
        <v>27</v>
      </c>
      <c r="H783" s="116" t="s">
        <v>136</v>
      </c>
      <c r="I783" s="76" t="s">
        <v>389</v>
      </c>
      <c r="J783" s="87"/>
      <c r="K783" s="30">
        <f>K784</f>
        <v>8193.23</v>
      </c>
      <c r="L783" s="30">
        <f t="shared" si="390"/>
        <v>0</v>
      </c>
      <c r="M783" s="30">
        <f t="shared" si="390"/>
        <v>0</v>
      </c>
      <c r="N783" s="75">
        <f t="shared" si="375"/>
        <v>0</v>
      </c>
      <c r="O783" s="30">
        <f t="shared" si="390"/>
        <v>0</v>
      </c>
      <c r="P783" s="75">
        <f t="shared" si="387"/>
        <v>0</v>
      </c>
    </row>
    <row r="784" spans="1:16" ht="18.75" x14ac:dyDescent="0.2">
      <c r="A784" s="90" t="s">
        <v>166</v>
      </c>
      <c r="B784" s="73">
        <v>505</v>
      </c>
      <c r="C784" s="76" t="s">
        <v>1</v>
      </c>
      <c r="D784" s="76" t="s">
        <v>256</v>
      </c>
      <c r="E784" s="115" t="s">
        <v>27</v>
      </c>
      <c r="F784" s="111" t="s">
        <v>26</v>
      </c>
      <c r="G784" s="111" t="s">
        <v>27</v>
      </c>
      <c r="H784" s="116" t="s">
        <v>136</v>
      </c>
      <c r="I784" s="76" t="s">
        <v>390</v>
      </c>
      <c r="J784" s="87"/>
      <c r="K784" s="30">
        <v>8193.23</v>
      </c>
      <c r="L784" s="30"/>
      <c r="M784" s="30">
        <v>0</v>
      </c>
      <c r="N784" s="75">
        <f t="shared" si="375"/>
        <v>0</v>
      </c>
      <c r="O784" s="30">
        <f>M784</f>
        <v>0</v>
      </c>
      <c r="P784" s="75">
        <f t="shared" si="387"/>
        <v>0</v>
      </c>
    </row>
    <row r="785" spans="1:16" ht="56.25" x14ac:dyDescent="0.2">
      <c r="A785" s="85" t="s">
        <v>246</v>
      </c>
      <c r="B785" s="73">
        <v>505</v>
      </c>
      <c r="C785" s="76" t="s">
        <v>1</v>
      </c>
      <c r="D785" s="76" t="s">
        <v>256</v>
      </c>
      <c r="E785" s="115" t="s">
        <v>27</v>
      </c>
      <c r="F785" s="111" t="s">
        <v>26</v>
      </c>
      <c r="G785" s="111" t="s">
        <v>120</v>
      </c>
      <c r="H785" s="116" t="s">
        <v>114</v>
      </c>
      <c r="I785" s="76"/>
      <c r="J785" s="87"/>
      <c r="K785" s="30">
        <f>K786</f>
        <v>199695</v>
      </c>
      <c r="L785" s="30"/>
      <c r="M785" s="30">
        <f>M786</f>
        <v>9611</v>
      </c>
      <c r="N785" s="75">
        <f t="shared" si="375"/>
        <v>4.8128395803600492</v>
      </c>
      <c r="O785" s="30">
        <f>O786</f>
        <v>9611</v>
      </c>
      <c r="P785" s="75">
        <f t="shared" si="387"/>
        <v>4.8128395803600492</v>
      </c>
    </row>
    <row r="786" spans="1:16" ht="56.25" x14ac:dyDescent="0.2">
      <c r="A786" s="85" t="s">
        <v>260</v>
      </c>
      <c r="B786" s="73">
        <v>505</v>
      </c>
      <c r="C786" s="76" t="s">
        <v>1</v>
      </c>
      <c r="D786" s="76" t="s">
        <v>256</v>
      </c>
      <c r="E786" s="115" t="s">
        <v>27</v>
      </c>
      <c r="F786" s="111" t="s">
        <v>26</v>
      </c>
      <c r="G786" s="111" t="s">
        <v>120</v>
      </c>
      <c r="H786" s="116" t="s">
        <v>259</v>
      </c>
      <c r="I786" s="76"/>
      <c r="J786" s="87"/>
      <c r="K786" s="30">
        <f>K787</f>
        <v>199695</v>
      </c>
      <c r="L786" s="30"/>
      <c r="M786" s="30">
        <f>M787</f>
        <v>9611</v>
      </c>
      <c r="N786" s="75">
        <f t="shared" si="375"/>
        <v>4.8128395803600492</v>
      </c>
      <c r="O786" s="30">
        <f>O787</f>
        <v>9611</v>
      </c>
      <c r="P786" s="75">
        <f t="shared" si="387"/>
        <v>4.8128395803600492</v>
      </c>
    </row>
    <row r="787" spans="1:16" ht="37.5" x14ac:dyDescent="0.2">
      <c r="A787" s="90" t="s">
        <v>309</v>
      </c>
      <c r="B787" s="73">
        <v>505</v>
      </c>
      <c r="C787" s="76" t="s">
        <v>1</v>
      </c>
      <c r="D787" s="76" t="s">
        <v>256</v>
      </c>
      <c r="E787" s="115" t="s">
        <v>27</v>
      </c>
      <c r="F787" s="111" t="s">
        <v>26</v>
      </c>
      <c r="G787" s="111" t="s">
        <v>1</v>
      </c>
      <c r="H787" s="116" t="s">
        <v>259</v>
      </c>
      <c r="I787" s="76" t="s">
        <v>257</v>
      </c>
      <c r="J787" s="87"/>
      <c r="K787" s="30">
        <f>K788</f>
        <v>199695</v>
      </c>
      <c r="L787" s="30"/>
      <c r="M787" s="30">
        <f>M788</f>
        <v>9611</v>
      </c>
      <c r="N787" s="75">
        <f t="shared" si="375"/>
        <v>4.8128395803600492</v>
      </c>
      <c r="O787" s="30">
        <f>O788</f>
        <v>9611</v>
      </c>
      <c r="P787" s="75">
        <f t="shared" si="387"/>
        <v>4.8128395803600492</v>
      </c>
    </row>
    <row r="788" spans="1:16" ht="56.25" x14ac:dyDescent="0.2">
      <c r="A788" s="85" t="s">
        <v>2</v>
      </c>
      <c r="B788" s="73">
        <v>505</v>
      </c>
      <c r="C788" s="76" t="s">
        <v>1</v>
      </c>
      <c r="D788" s="76" t="s">
        <v>256</v>
      </c>
      <c r="E788" s="115" t="s">
        <v>27</v>
      </c>
      <c r="F788" s="111" t="s">
        <v>26</v>
      </c>
      <c r="G788" s="111" t="s">
        <v>1</v>
      </c>
      <c r="H788" s="116" t="s">
        <v>259</v>
      </c>
      <c r="I788" s="76" t="s">
        <v>258</v>
      </c>
      <c r="J788" s="87"/>
      <c r="K788" s="30">
        <v>199695</v>
      </c>
      <c r="L788" s="30"/>
      <c r="M788" s="30">
        <v>9611</v>
      </c>
      <c r="N788" s="75">
        <f t="shared" si="375"/>
        <v>4.8128395803600492</v>
      </c>
      <c r="O788" s="30">
        <f>M788</f>
        <v>9611</v>
      </c>
      <c r="P788" s="75">
        <f t="shared" si="387"/>
        <v>4.8128395803600492</v>
      </c>
    </row>
    <row r="789" spans="1:16" ht="18.75" x14ac:dyDescent="0.2">
      <c r="A789" s="90" t="s">
        <v>77</v>
      </c>
      <c r="B789" s="73">
        <v>505</v>
      </c>
      <c r="C789" s="86">
        <v>5</v>
      </c>
      <c r="D789" s="86">
        <v>0</v>
      </c>
      <c r="E789" s="107"/>
      <c r="F789" s="104"/>
      <c r="G789" s="105"/>
      <c r="H789" s="106"/>
      <c r="I789" s="43"/>
      <c r="J789" s="87"/>
      <c r="K789" s="30">
        <f>K790</f>
        <v>2800000</v>
      </c>
      <c r="L789" s="30">
        <f t="shared" ref="L789:O789" si="391">L790</f>
        <v>0</v>
      </c>
      <c r="M789" s="30">
        <f t="shared" si="391"/>
        <v>0</v>
      </c>
      <c r="N789" s="75">
        <f t="shared" si="375"/>
        <v>0</v>
      </c>
      <c r="O789" s="30">
        <f t="shared" si="391"/>
        <v>0</v>
      </c>
      <c r="P789" s="75">
        <f t="shared" si="387"/>
        <v>0</v>
      </c>
    </row>
    <row r="790" spans="1:16" ht="18.75" x14ac:dyDescent="0.2">
      <c r="A790" s="90" t="s">
        <v>72</v>
      </c>
      <c r="B790" s="73">
        <v>505</v>
      </c>
      <c r="C790" s="86">
        <v>5</v>
      </c>
      <c r="D790" s="86">
        <v>3</v>
      </c>
      <c r="E790" s="107"/>
      <c r="F790" s="104"/>
      <c r="G790" s="105"/>
      <c r="H790" s="106"/>
      <c r="I790" s="43"/>
      <c r="J790" s="87"/>
      <c r="K790" s="30">
        <f t="shared" ref="K790:K795" si="392">K791</f>
        <v>2800000</v>
      </c>
      <c r="L790" s="30">
        <f t="shared" ref="L790:O795" si="393">L791</f>
        <v>0</v>
      </c>
      <c r="M790" s="30">
        <f t="shared" si="393"/>
        <v>0</v>
      </c>
      <c r="N790" s="75">
        <f t="shared" si="375"/>
        <v>0</v>
      </c>
      <c r="O790" s="30">
        <f t="shared" si="393"/>
        <v>0</v>
      </c>
      <c r="P790" s="75">
        <f t="shared" ref="P790:P791" si="394">O790/K790*100</f>
        <v>0</v>
      </c>
    </row>
    <row r="791" spans="1:16" ht="69.75" customHeight="1" x14ac:dyDescent="0.2">
      <c r="A791" s="90" t="s">
        <v>216</v>
      </c>
      <c r="B791" s="73">
        <v>505</v>
      </c>
      <c r="C791" s="86">
        <v>5</v>
      </c>
      <c r="D791" s="86">
        <v>3</v>
      </c>
      <c r="E791" s="113" t="s">
        <v>27</v>
      </c>
      <c r="F791" s="104">
        <v>0</v>
      </c>
      <c r="G791" s="105" t="s">
        <v>203</v>
      </c>
      <c r="H791" s="106" t="s">
        <v>114</v>
      </c>
      <c r="I791" s="43"/>
      <c r="J791" s="87"/>
      <c r="K791" s="30">
        <f>K792</f>
        <v>2800000</v>
      </c>
      <c r="L791" s="30">
        <f t="shared" si="393"/>
        <v>0</v>
      </c>
      <c r="M791" s="30">
        <f t="shared" si="393"/>
        <v>0</v>
      </c>
      <c r="N791" s="75">
        <f t="shared" si="375"/>
        <v>0</v>
      </c>
      <c r="O791" s="30">
        <f t="shared" si="393"/>
        <v>0</v>
      </c>
      <c r="P791" s="75">
        <f t="shared" si="394"/>
        <v>0</v>
      </c>
    </row>
    <row r="792" spans="1:16" ht="112.5" x14ac:dyDescent="0.2">
      <c r="A792" s="90" t="s">
        <v>250</v>
      </c>
      <c r="B792" s="73">
        <v>505</v>
      </c>
      <c r="C792" s="86">
        <v>5</v>
      </c>
      <c r="D792" s="86">
        <v>3</v>
      </c>
      <c r="E792" s="113" t="s">
        <v>27</v>
      </c>
      <c r="F792" s="117">
        <v>2</v>
      </c>
      <c r="G792" s="105" t="s">
        <v>203</v>
      </c>
      <c r="H792" s="106" t="s">
        <v>114</v>
      </c>
      <c r="I792" s="43"/>
      <c r="J792" s="87"/>
      <c r="K792" s="30">
        <f t="shared" si="392"/>
        <v>2800000</v>
      </c>
      <c r="L792" s="30">
        <f t="shared" si="393"/>
        <v>0</v>
      </c>
      <c r="M792" s="30">
        <f t="shared" si="393"/>
        <v>0</v>
      </c>
      <c r="N792" s="75">
        <f t="shared" ref="N792:N828" si="395">M792/K792*100</f>
        <v>0</v>
      </c>
      <c r="O792" s="30">
        <f t="shared" si="393"/>
        <v>0</v>
      </c>
      <c r="P792" s="75">
        <f t="shared" ref="P792:P796" si="396">O792/K792*100</f>
        <v>0</v>
      </c>
    </row>
    <row r="793" spans="1:16" ht="18.75" x14ac:dyDescent="0.2">
      <c r="A793" s="90" t="s">
        <v>72</v>
      </c>
      <c r="B793" s="73">
        <v>505</v>
      </c>
      <c r="C793" s="86">
        <v>5</v>
      </c>
      <c r="D793" s="86">
        <v>3</v>
      </c>
      <c r="E793" s="113" t="s">
        <v>27</v>
      </c>
      <c r="F793" s="117">
        <v>2</v>
      </c>
      <c r="G793" s="105" t="s">
        <v>165</v>
      </c>
      <c r="H793" s="106" t="s">
        <v>114</v>
      </c>
      <c r="I793" s="43"/>
      <c r="J793" s="87"/>
      <c r="K793" s="30">
        <f t="shared" si="392"/>
        <v>2800000</v>
      </c>
      <c r="L793" s="30">
        <f t="shared" si="393"/>
        <v>0</v>
      </c>
      <c r="M793" s="30">
        <f t="shared" si="393"/>
        <v>0</v>
      </c>
      <c r="N793" s="75">
        <f t="shared" si="395"/>
        <v>0</v>
      </c>
      <c r="O793" s="30">
        <f t="shared" si="393"/>
        <v>0</v>
      </c>
      <c r="P793" s="75">
        <f t="shared" si="396"/>
        <v>0</v>
      </c>
    </row>
    <row r="794" spans="1:16" ht="112.5" x14ac:dyDescent="0.2">
      <c r="A794" s="90" t="s">
        <v>329</v>
      </c>
      <c r="B794" s="73">
        <v>505</v>
      </c>
      <c r="C794" s="86">
        <v>5</v>
      </c>
      <c r="D794" s="86">
        <v>3</v>
      </c>
      <c r="E794" s="113" t="s">
        <v>27</v>
      </c>
      <c r="F794" s="117">
        <v>2</v>
      </c>
      <c r="G794" s="105" t="s">
        <v>165</v>
      </c>
      <c r="H794" s="106" t="s">
        <v>319</v>
      </c>
      <c r="I794" s="43"/>
      <c r="J794" s="87"/>
      <c r="K794" s="30">
        <f t="shared" si="392"/>
        <v>2800000</v>
      </c>
      <c r="L794" s="30">
        <f t="shared" si="393"/>
        <v>0</v>
      </c>
      <c r="M794" s="30">
        <f t="shared" si="393"/>
        <v>0</v>
      </c>
      <c r="N794" s="75">
        <f t="shared" si="395"/>
        <v>0</v>
      </c>
      <c r="O794" s="30">
        <f t="shared" si="393"/>
        <v>0</v>
      </c>
      <c r="P794" s="75">
        <f t="shared" si="396"/>
        <v>0</v>
      </c>
    </row>
    <row r="795" spans="1:16" ht="18.75" x14ac:dyDescent="0.2">
      <c r="A795" s="85" t="s">
        <v>110</v>
      </c>
      <c r="B795" s="73">
        <v>505</v>
      </c>
      <c r="C795" s="86">
        <v>5</v>
      </c>
      <c r="D795" s="86">
        <v>3</v>
      </c>
      <c r="E795" s="113" t="s">
        <v>27</v>
      </c>
      <c r="F795" s="117">
        <v>2</v>
      </c>
      <c r="G795" s="105" t="s">
        <v>165</v>
      </c>
      <c r="H795" s="106" t="s">
        <v>319</v>
      </c>
      <c r="I795" s="52" t="s">
        <v>273</v>
      </c>
      <c r="J795" s="87"/>
      <c r="K795" s="30">
        <f t="shared" si="392"/>
        <v>2800000</v>
      </c>
      <c r="L795" s="30">
        <f t="shared" si="393"/>
        <v>0</v>
      </c>
      <c r="M795" s="30">
        <f t="shared" si="393"/>
        <v>0</v>
      </c>
      <c r="N795" s="75">
        <f t="shared" si="395"/>
        <v>0</v>
      </c>
      <c r="O795" s="30">
        <f t="shared" si="393"/>
        <v>0</v>
      </c>
      <c r="P795" s="75">
        <f t="shared" si="396"/>
        <v>0</v>
      </c>
    </row>
    <row r="796" spans="1:16" ht="18.75" x14ac:dyDescent="0.2">
      <c r="A796" s="85" t="s">
        <v>25</v>
      </c>
      <c r="B796" s="73">
        <v>505</v>
      </c>
      <c r="C796" s="86">
        <v>5</v>
      </c>
      <c r="D796" s="86">
        <v>3</v>
      </c>
      <c r="E796" s="113" t="s">
        <v>27</v>
      </c>
      <c r="F796" s="117">
        <v>2</v>
      </c>
      <c r="G796" s="105" t="s">
        <v>165</v>
      </c>
      <c r="H796" s="106" t="s">
        <v>319</v>
      </c>
      <c r="I796" s="52" t="s">
        <v>272</v>
      </c>
      <c r="J796" s="87"/>
      <c r="K796" s="30">
        <v>2800000</v>
      </c>
      <c r="L796" s="30"/>
      <c r="M796" s="30">
        <v>0</v>
      </c>
      <c r="N796" s="75">
        <f t="shared" si="395"/>
        <v>0</v>
      </c>
      <c r="O796" s="30">
        <f>M796</f>
        <v>0</v>
      </c>
      <c r="P796" s="75">
        <f t="shared" si="396"/>
        <v>0</v>
      </c>
    </row>
    <row r="797" spans="1:16" ht="18.75" x14ac:dyDescent="0.2">
      <c r="A797" s="90" t="s">
        <v>24</v>
      </c>
      <c r="B797" s="73">
        <v>505</v>
      </c>
      <c r="C797" s="88">
        <v>7</v>
      </c>
      <c r="D797" s="88">
        <v>0</v>
      </c>
      <c r="E797" s="115"/>
      <c r="F797" s="110"/>
      <c r="G797" s="111"/>
      <c r="H797" s="116"/>
      <c r="I797" s="76"/>
      <c r="J797" s="89"/>
      <c r="K797" s="58">
        <f>K798</f>
        <v>20000</v>
      </c>
      <c r="L797" s="58" t="e">
        <f t="shared" ref="L797:O800" si="397">L798</f>
        <v>#REF!</v>
      </c>
      <c r="M797" s="58">
        <f t="shared" si="397"/>
        <v>0</v>
      </c>
      <c r="N797" s="75">
        <f t="shared" si="395"/>
        <v>0</v>
      </c>
      <c r="O797" s="58">
        <f t="shared" si="397"/>
        <v>0</v>
      </c>
      <c r="P797" s="75">
        <f t="shared" si="387"/>
        <v>0</v>
      </c>
    </row>
    <row r="798" spans="1:16" ht="37.5" x14ac:dyDescent="0.2">
      <c r="A798" s="90" t="s">
        <v>106</v>
      </c>
      <c r="B798" s="73">
        <v>505</v>
      </c>
      <c r="C798" s="86">
        <v>7</v>
      </c>
      <c r="D798" s="86">
        <v>5</v>
      </c>
      <c r="E798" s="113"/>
      <c r="F798" s="104"/>
      <c r="G798" s="105"/>
      <c r="H798" s="106"/>
      <c r="I798" s="52"/>
      <c r="J798" s="87"/>
      <c r="K798" s="30">
        <f>K799</f>
        <v>20000</v>
      </c>
      <c r="L798" s="30" t="e">
        <f t="shared" si="397"/>
        <v>#REF!</v>
      </c>
      <c r="M798" s="30">
        <f t="shared" si="397"/>
        <v>0</v>
      </c>
      <c r="N798" s="75">
        <f t="shared" si="395"/>
        <v>0</v>
      </c>
      <c r="O798" s="30">
        <f t="shared" si="397"/>
        <v>0</v>
      </c>
      <c r="P798" s="75">
        <f t="shared" si="387"/>
        <v>0</v>
      </c>
    </row>
    <row r="799" spans="1:16" ht="72" customHeight="1" x14ac:dyDescent="0.2">
      <c r="A799" s="90" t="s">
        <v>216</v>
      </c>
      <c r="B799" s="73">
        <v>505</v>
      </c>
      <c r="C799" s="86">
        <v>7</v>
      </c>
      <c r="D799" s="86">
        <v>5</v>
      </c>
      <c r="E799" s="113" t="s">
        <v>27</v>
      </c>
      <c r="F799" s="104">
        <v>0</v>
      </c>
      <c r="G799" s="105" t="s">
        <v>203</v>
      </c>
      <c r="H799" s="106" t="s">
        <v>114</v>
      </c>
      <c r="I799" s="52"/>
      <c r="J799" s="87"/>
      <c r="K799" s="30">
        <f>K800</f>
        <v>20000</v>
      </c>
      <c r="L799" s="30" t="e">
        <f t="shared" si="397"/>
        <v>#REF!</v>
      </c>
      <c r="M799" s="30">
        <f t="shared" si="397"/>
        <v>0</v>
      </c>
      <c r="N799" s="75">
        <f t="shared" si="395"/>
        <v>0</v>
      </c>
      <c r="O799" s="30">
        <f t="shared" si="397"/>
        <v>0</v>
      </c>
      <c r="P799" s="75">
        <f t="shared" si="387"/>
        <v>0</v>
      </c>
    </row>
    <row r="800" spans="1:16" ht="112.5" x14ac:dyDescent="0.2">
      <c r="A800" s="90" t="s">
        <v>172</v>
      </c>
      <c r="B800" s="73">
        <v>505</v>
      </c>
      <c r="C800" s="86">
        <v>7</v>
      </c>
      <c r="D800" s="86">
        <v>5</v>
      </c>
      <c r="E800" s="113" t="s">
        <v>27</v>
      </c>
      <c r="F800" s="104">
        <v>8</v>
      </c>
      <c r="G800" s="105" t="s">
        <v>203</v>
      </c>
      <c r="H800" s="106" t="s">
        <v>114</v>
      </c>
      <c r="I800" s="52"/>
      <c r="J800" s="87"/>
      <c r="K800" s="30">
        <f>K801</f>
        <v>20000</v>
      </c>
      <c r="L800" s="30" t="e">
        <f t="shared" si="397"/>
        <v>#REF!</v>
      </c>
      <c r="M800" s="30">
        <f t="shared" si="397"/>
        <v>0</v>
      </c>
      <c r="N800" s="75">
        <f t="shared" si="395"/>
        <v>0</v>
      </c>
      <c r="O800" s="30">
        <f t="shared" si="397"/>
        <v>0</v>
      </c>
      <c r="P800" s="75">
        <f t="shared" si="387"/>
        <v>0</v>
      </c>
    </row>
    <row r="801" spans="1:16" ht="51" customHeight="1" x14ac:dyDescent="0.2">
      <c r="A801" s="90" t="s">
        <v>244</v>
      </c>
      <c r="B801" s="73">
        <v>505</v>
      </c>
      <c r="C801" s="86">
        <v>7</v>
      </c>
      <c r="D801" s="86">
        <v>5</v>
      </c>
      <c r="E801" s="113" t="s">
        <v>27</v>
      </c>
      <c r="F801" s="104">
        <v>8</v>
      </c>
      <c r="G801" s="105" t="s">
        <v>1</v>
      </c>
      <c r="H801" s="106" t="s">
        <v>114</v>
      </c>
      <c r="I801" s="52"/>
      <c r="J801" s="87"/>
      <c r="K801" s="30">
        <f>K802</f>
        <v>20000</v>
      </c>
      <c r="L801" s="30" t="e">
        <f>L802+#REF!</f>
        <v>#REF!</v>
      </c>
      <c r="M801" s="30">
        <f>M802</f>
        <v>0</v>
      </c>
      <c r="N801" s="75">
        <f t="shared" si="395"/>
        <v>0</v>
      </c>
      <c r="O801" s="30">
        <f>O802</f>
        <v>0</v>
      </c>
      <c r="P801" s="75">
        <f t="shared" si="387"/>
        <v>0</v>
      </c>
    </row>
    <row r="802" spans="1:16" ht="75" x14ac:dyDescent="0.2">
      <c r="A802" s="90" t="s">
        <v>243</v>
      </c>
      <c r="B802" s="73">
        <v>505</v>
      </c>
      <c r="C802" s="86">
        <v>7</v>
      </c>
      <c r="D802" s="86">
        <v>5</v>
      </c>
      <c r="E802" s="113" t="s">
        <v>27</v>
      </c>
      <c r="F802" s="104">
        <v>8</v>
      </c>
      <c r="G802" s="105" t="s">
        <v>1</v>
      </c>
      <c r="H802" s="106" t="s">
        <v>129</v>
      </c>
      <c r="I802" s="52"/>
      <c r="J802" s="87"/>
      <c r="K802" s="30">
        <f t="shared" ref="K802:O803" si="398">K803</f>
        <v>20000</v>
      </c>
      <c r="L802" s="30">
        <f t="shared" si="398"/>
        <v>0</v>
      </c>
      <c r="M802" s="30">
        <f t="shared" si="398"/>
        <v>0</v>
      </c>
      <c r="N802" s="75">
        <f t="shared" si="395"/>
        <v>0</v>
      </c>
      <c r="O802" s="30">
        <f t="shared" si="398"/>
        <v>0</v>
      </c>
      <c r="P802" s="75">
        <f t="shared" si="387"/>
        <v>0</v>
      </c>
    </row>
    <row r="803" spans="1:16" ht="37.5" x14ac:dyDescent="0.2">
      <c r="A803" s="90" t="s">
        <v>309</v>
      </c>
      <c r="B803" s="73">
        <v>505</v>
      </c>
      <c r="C803" s="86">
        <v>7</v>
      </c>
      <c r="D803" s="86">
        <v>5</v>
      </c>
      <c r="E803" s="113" t="s">
        <v>27</v>
      </c>
      <c r="F803" s="104">
        <v>8</v>
      </c>
      <c r="G803" s="105" t="s">
        <v>1</v>
      </c>
      <c r="H803" s="106" t="s">
        <v>129</v>
      </c>
      <c r="I803" s="43">
        <v>200</v>
      </c>
      <c r="J803" s="87"/>
      <c r="K803" s="30">
        <f t="shared" si="398"/>
        <v>20000</v>
      </c>
      <c r="L803" s="30">
        <f t="shared" si="398"/>
        <v>0</v>
      </c>
      <c r="M803" s="30">
        <f t="shared" si="398"/>
        <v>0</v>
      </c>
      <c r="N803" s="75">
        <f t="shared" si="395"/>
        <v>0</v>
      </c>
      <c r="O803" s="30">
        <f t="shared" si="398"/>
        <v>0</v>
      </c>
      <c r="P803" s="75">
        <f t="shared" si="387"/>
        <v>0</v>
      </c>
    </row>
    <row r="804" spans="1:16" ht="56.25" x14ac:dyDescent="0.2">
      <c r="A804" s="85" t="s">
        <v>2</v>
      </c>
      <c r="B804" s="73">
        <v>505</v>
      </c>
      <c r="C804" s="86">
        <v>7</v>
      </c>
      <c r="D804" s="86">
        <v>5</v>
      </c>
      <c r="E804" s="113" t="s">
        <v>27</v>
      </c>
      <c r="F804" s="104">
        <v>8</v>
      </c>
      <c r="G804" s="105" t="s">
        <v>1</v>
      </c>
      <c r="H804" s="106" t="s">
        <v>129</v>
      </c>
      <c r="I804" s="43">
        <v>240</v>
      </c>
      <c r="J804" s="87"/>
      <c r="K804" s="30">
        <v>20000</v>
      </c>
      <c r="L804" s="30"/>
      <c r="M804" s="30">
        <v>0</v>
      </c>
      <c r="N804" s="75">
        <f t="shared" si="395"/>
        <v>0</v>
      </c>
      <c r="O804" s="30">
        <f>M804</f>
        <v>0</v>
      </c>
      <c r="P804" s="75">
        <f t="shared" si="387"/>
        <v>0</v>
      </c>
    </row>
    <row r="805" spans="1:16" ht="18.75" x14ac:dyDescent="0.2">
      <c r="A805" s="90" t="s">
        <v>42</v>
      </c>
      <c r="B805" s="73">
        <v>505</v>
      </c>
      <c r="C805" s="86">
        <v>10</v>
      </c>
      <c r="D805" s="88">
        <v>0</v>
      </c>
      <c r="E805" s="113"/>
      <c r="F805" s="104"/>
      <c r="G805" s="105"/>
      <c r="H805" s="106"/>
      <c r="I805" s="43"/>
      <c r="J805" s="87"/>
      <c r="K805" s="30">
        <f t="shared" ref="K805:K811" si="399">K806</f>
        <v>1014684.37</v>
      </c>
      <c r="L805" s="30">
        <f t="shared" ref="L805:O811" si="400">L806</f>
        <v>0</v>
      </c>
      <c r="M805" s="30">
        <f t="shared" si="400"/>
        <v>253076.03</v>
      </c>
      <c r="N805" s="75">
        <f t="shared" si="395"/>
        <v>24.941354916110512</v>
      </c>
      <c r="O805" s="30">
        <f t="shared" si="400"/>
        <v>253076.03</v>
      </c>
      <c r="P805" s="75">
        <f t="shared" si="387"/>
        <v>24.941354916110512</v>
      </c>
    </row>
    <row r="806" spans="1:16" ht="18.75" x14ac:dyDescent="0.2">
      <c r="A806" s="90" t="s">
        <v>71</v>
      </c>
      <c r="B806" s="73">
        <v>505</v>
      </c>
      <c r="C806" s="86">
        <v>10</v>
      </c>
      <c r="D806" s="86">
        <v>1</v>
      </c>
      <c r="E806" s="103"/>
      <c r="F806" s="104"/>
      <c r="G806" s="105"/>
      <c r="H806" s="106"/>
      <c r="I806" s="43"/>
      <c r="J806" s="87"/>
      <c r="K806" s="30">
        <f t="shared" si="399"/>
        <v>1014684.37</v>
      </c>
      <c r="L806" s="30">
        <f t="shared" si="400"/>
        <v>0</v>
      </c>
      <c r="M806" s="30">
        <f t="shared" si="400"/>
        <v>253076.03</v>
      </c>
      <c r="N806" s="75">
        <f t="shared" si="395"/>
        <v>24.941354916110512</v>
      </c>
      <c r="O806" s="30">
        <f t="shared" si="400"/>
        <v>253076.03</v>
      </c>
      <c r="P806" s="75">
        <f t="shared" si="387"/>
        <v>24.941354916110512</v>
      </c>
    </row>
    <row r="807" spans="1:16" ht="72.75" customHeight="1" x14ac:dyDescent="0.2">
      <c r="A807" s="90" t="s">
        <v>221</v>
      </c>
      <c r="B807" s="73">
        <v>505</v>
      </c>
      <c r="C807" s="86">
        <v>10</v>
      </c>
      <c r="D807" s="86">
        <v>1</v>
      </c>
      <c r="E807" s="103">
        <v>1</v>
      </c>
      <c r="F807" s="104">
        <v>0</v>
      </c>
      <c r="G807" s="105" t="s">
        <v>203</v>
      </c>
      <c r="H807" s="106" t="s">
        <v>114</v>
      </c>
      <c r="I807" s="43"/>
      <c r="J807" s="87"/>
      <c r="K807" s="30">
        <f t="shared" si="399"/>
        <v>1014684.37</v>
      </c>
      <c r="L807" s="30">
        <f t="shared" si="400"/>
        <v>0</v>
      </c>
      <c r="M807" s="30">
        <f t="shared" si="400"/>
        <v>253076.03</v>
      </c>
      <c r="N807" s="75">
        <f t="shared" si="395"/>
        <v>24.941354916110512</v>
      </c>
      <c r="O807" s="30">
        <f t="shared" si="400"/>
        <v>253076.03</v>
      </c>
      <c r="P807" s="75">
        <f t="shared" si="387"/>
        <v>24.941354916110512</v>
      </c>
    </row>
    <row r="808" spans="1:16" ht="56.25" x14ac:dyDescent="0.2">
      <c r="A808" s="90" t="s">
        <v>68</v>
      </c>
      <c r="B808" s="73">
        <v>505</v>
      </c>
      <c r="C808" s="86">
        <v>10</v>
      </c>
      <c r="D808" s="86">
        <v>1</v>
      </c>
      <c r="E808" s="103">
        <v>1</v>
      </c>
      <c r="F808" s="104">
        <v>8</v>
      </c>
      <c r="G808" s="105" t="s">
        <v>203</v>
      </c>
      <c r="H808" s="106" t="s">
        <v>114</v>
      </c>
      <c r="I808" s="43"/>
      <c r="J808" s="87"/>
      <c r="K808" s="30">
        <f t="shared" si="399"/>
        <v>1014684.37</v>
      </c>
      <c r="L808" s="30">
        <f t="shared" si="400"/>
        <v>0</v>
      </c>
      <c r="M808" s="30">
        <f t="shared" si="400"/>
        <v>253076.03</v>
      </c>
      <c r="N808" s="75">
        <f t="shared" si="395"/>
        <v>24.941354916110512</v>
      </c>
      <c r="O808" s="30">
        <f t="shared" si="400"/>
        <v>253076.03</v>
      </c>
      <c r="P808" s="75">
        <f t="shared" si="387"/>
        <v>24.941354916110512</v>
      </c>
    </row>
    <row r="809" spans="1:16" ht="18.75" x14ac:dyDescent="0.2">
      <c r="A809" s="90" t="s">
        <v>71</v>
      </c>
      <c r="B809" s="73">
        <v>505</v>
      </c>
      <c r="C809" s="86">
        <v>10</v>
      </c>
      <c r="D809" s="86">
        <v>1</v>
      </c>
      <c r="E809" s="103">
        <v>1</v>
      </c>
      <c r="F809" s="104">
        <v>8</v>
      </c>
      <c r="G809" s="105" t="s">
        <v>1</v>
      </c>
      <c r="H809" s="106" t="s">
        <v>114</v>
      </c>
      <c r="I809" s="43"/>
      <c r="J809" s="87"/>
      <c r="K809" s="30">
        <f t="shared" si="399"/>
        <v>1014684.37</v>
      </c>
      <c r="L809" s="30">
        <f t="shared" si="400"/>
        <v>0</v>
      </c>
      <c r="M809" s="30">
        <f t="shared" si="400"/>
        <v>253076.03</v>
      </c>
      <c r="N809" s="75">
        <f t="shared" si="395"/>
        <v>24.941354916110512</v>
      </c>
      <c r="O809" s="30">
        <f t="shared" si="400"/>
        <v>253076.03</v>
      </c>
      <c r="P809" s="75">
        <f t="shared" si="387"/>
        <v>24.941354916110512</v>
      </c>
    </row>
    <row r="810" spans="1:16" ht="56.25" x14ac:dyDescent="0.2">
      <c r="A810" s="90" t="s">
        <v>320</v>
      </c>
      <c r="B810" s="73">
        <v>505</v>
      </c>
      <c r="C810" s="86">
        <v>10</v>
      </c>
      <c r="D810" s="86">
        <v>1</v>
      </c>
      <c r="E810" s="103">
        <v>1</v>
      </c>
      <c r="F810" s="104">
        <v>8</v>
      </c>
      <c r="G810" s="105" t="s">
        <v>1</v>
      </c>
      <c r="H810" s="106" t="s">
        <v>319</v>
      </c>
      <c r="I810" s="43"/>
      <c r="J810" s="87"/>
      <c r="K810" s="30">
        <f t="shared" si="399"/>
        <v>1014684.37</v>
      </c>
      <c r="L810" s="30">
        <f t="shared" si="400"/>
        <v>0</v>
      </c>
      <c r="M810" s="30">
        <f t="shared" si="400"/>
        <v>253076.03</v>
      </c>
      <c r="N810" s="75">
        <f t="shared" si="395"/>
        <v>24.941354916110512</v>
      </c>
      <c r="O810" s="30">
        <f t="shared" si="400"/>
        <v>253076.03</v>
      </c>
      <c r="P810" s="75">
        <f t="shared" si="387"/>
        <v>24.941354916110512</v>
      </c>
    </row>
    <row r="811" spans="1:16" ht="18.75" x14ac:dyDescent="0.2">
      <c r="A811" s="85" t="s">
        <v>110</v>
      </c>
      <c r="B811" s="73">
        <v>505</v>
      </c>
      <c r="C811" s="86">
        <v>10</v>
      </c>
      <c r="D811" s="86">
        <v>1</v>
      </c>
      <c r="E811" s="103">
        <v>1</v>
      </c>
      <c r="F811" s="104">
        <v>8</v>
      </c>
      <c r="G811" s="105" t="s">
        <v>1</v>
      </c>
      <c r="H811" s="106" t="s">
        <v>319</v>
      </c>
      <c r="I811" s="52" t="s">
        <v>273</v>
      </c>
      <c r="J811" s="87"/>
      <c r="K811" s="30">
        <f t="shared" si="399"/>
        <v>1014684.37</v>
      </c>
      <c r="L811" s="30">
        <f t="shared" si="400"/>
        <v>0</v>
      </c>
      <c r="M811" s="30">
        <f t="shared" si="400"/>
        <v>253076.03</v>
      </c>
      <c r="N811" s="75">
        <f t="shared" si="395"/>
        <v>24.941354916110512</v>
      </c>
      <c r="O811" s="30">
        <f t="shared" si="400"/>
        <v>253076.03</v>
      </c>
      <c r="P811" s="75">
        <f t="shared" si="387"/>
        <v>24.941354916110512</v>
      </c>
    </row>
    <row r="812" spans="1:16" ht="18.75" x14ac:dyDescent="0.2">
      <c r="A812" s="85" t="s">
        <v>25</v>
      </c>
      <c r="B812" s="73">
        <v>505</v>
      </c>
      <c r="C812" s="86">
        <v>10</v>
      </c>
      <c r="D812" s="86">
        <v>1</v>
      </c>
      <c r="E812" s="103">
        <v>1</v>
      </c>
      <c r="F812" s="104">
        <v>8</v>
      </c>
      <c r="G812" s="105" t="s">
        <v>1</v>
      </c>
      <c r="H812" s="106" t="s">
        <v>319</v>
      </c>
      <c r="I812" s="52" t="s">
        <v>272</v>
      </c>
      <c r="J812" s="87"/>
      <c r="K812" s="30">
        <v>1014684.37</v>
      </c>
      <c r="L812" s="30"/>
      <c r="M812" s="30">
        <v>253076.03</v>
      </c>
      <c r="N812" s="75">
        <f t="shared" si="395"/>
        <v>24.941354916110512</v>
      </c>
      <c r="O812" s="30">
        <f>M812</f>
        <v>253076.03</v>
      </c>
      <c r="P812" s="75">
        <f t="shared" si="387"/>
        <v>24.941354916110512</v>
      </c>
    </row>
    <row r="813" spans="1:16" ht="56.25" x14ac:dyDescent="0.2">
      <c r="A813" s="85" t="s">
        <v>111</v>
      </c>
      <c r="B813" s="73">
        <v>505</v>
      </c>
      <c r="C813" s="88">
        <v>14</v>
      </c>
      <c r="D813" s="88">
        <v>0</v>
      </c>
      <c r="E813" s="115"/>
      <c r="F813" s="111"/>
      <c r="G813" s="111"/>
      <c r="H813" s="116"/>
      <c r="I813" s="76"/>
      <c r="J813" s="89"/>
      <c r="K813" s="58">
        <f>K814+K821</f>
        <v>34271312</v>
      </c>
      <c r="L813" s="58">
        <f t="shared" ref="L813:M813" si="401">L814+L821</f>
        <v>0</v>
      </c>
      <c r="M813" s="58">
        <f t="shared" si="401"/>
        <v>8327357</v>
      </c>
      <c r="N813" s="75">
        <f t="shared" si="395"/>
        <v>24.298331502453131</v>
      </c>
      <c r="O813" s="58">
        <f t="shared" ref="O813" si="402">O814+O821</f>
        <v>8327357</v>
      </c>
      <c r="P813" s="75">
        <f t="shared" si="387"/>
        <v>24.298331502453131</v>
      </c>
    </row>
    <row r="814" spans="1:16" ht="56.25" x14ac:dyDescent="0.2">
      <c r="A814" s="85" t="s">
        <v>30</v>
      </c>
      <c r="B814" s="73">
        <v>505</v>
      </c>
      <c r="C814" s="86">
        <v>14</v>
      </c>
      <c r="D814" s="86">
        <v>1</v>
      </c>
      <c r="E814" s="113"/>
      <c r="F814" s="105"/>
      <c r="G814" s="105"/>
      <c r="H814" s="106"/>
      <c r="I814" s="52"/>
      <c r="J814" s="87"/>
      <c r="K814" s="30">
        <f t="shared" ref="K814:K819" si="403">K815</f>
        <v>21001093</v>
      </c>
      <c r="L814" s="30">
        <f t="shared" ref="L814:O819" si="404">L815</f>
        <v>0</v>
      </c>
      <c r="M814" s="30">
        <f t="shared" si="404"/>
        <v>5250273</v>
      </c>
      <c r="N814" s="75">
        <f t="shared" si="395"/>
        <v>24.999998809585769</v>
      </c>
      <c r="O814" s="30">
        <f t="shared" si="404"/>
        <v>5250273</v>
      </c>
      <c r="P814" s="75">
        <f t="shared" si="387"/>
        <v>24.999998809585769</v>
      </c>
    </row>
    <row r="815" spans="1:16" ht="71.25" customHeight="1" x14ac:dyDescent="0.2">
      <c r="A815" s="90" t="s">
        <v>216</v>
      </c>
      <c r="B815" s="73">
        <v>505</v>
      </c>
      <c r="C815" s="86">
        <v>14</v>
      </c>
      <c r="D815" s="86">
        <v>1</v>
      </c>
      <c r="E815" s="107" t="s">
        <v>27</v>
      </c>
      <c r="F815" s="104">
        <v>0</v>
      </c>
      <c r="G815" s="105" t="s">
        <v>203</v>
      </c>
      <c r="H815" s="106" t="s">
        <v>114</v>
      </c>
      <c r="I815" s="52"/>
      <c r="J815" s="87"/>
      <c r="K815" s="30">
        <f t="shared" si="403"/>
        <v>21001093</v>
      </c>
      <c r="L815" s="30">
        <f t="shared" si="404"/>
        <v>0</v>
      </c>
      <c r="M815" s="30">
        <f t="shared" si="404"/>
        <v>5250273</v>
      </c>
      <c r="N815" s="75">
        <f t="shared" si="395"/>
        <v>24.999998809585769</v>
      </c>
      <c r="O815" s="30">
        <f t="shared" si="404"/>
        <v>5250273</v>
      </c>
      <c r="P815" s="75">
        <f t="shared" si="387"/>
        <v>24.999998809585769</v>
      </c>
    </row>
    <row r="816" spans="1:16" ht="112.5" x14ac:dyDescent="0.2">
      <c r="A816" s="90" t="s">
        <v>172</v>
      </c>
      <c r="B816" s="73">
        <v>505</v>
      </c>
      <c r="C816" s="86">
        <v>14</v>
      </c>
      <c r="D816" s="86">
        <v>1</v>
      </c>
      <c r="E816" s="107" t="s">
        <v>27</v>
      </c>
      <c r="F816" s="104" t="s">
        <v>26</v>
      </c>
      <c r="G816" s="105" t="s">
        <v>203</v>
      </c>
      <c r="H816" s="106" t="s">
        <v>114</v>
      </c>
      <c r="I816" s="52"/>
      <c r="J816" s="87"/>
      <c r="K816" s="30">
        <f t="shared" si="403"/>
        <v>21001093</v>
      </c>
      <c r="L816" s="30">
        <f t="shared" si="404"/>
        <v>0</v>
      </c>
      <c r="M816" s="30">
        <f t="shared" si="404"/>
        <v>5250273</v>
      </c>
      <c r="N816" s="75">
        <f t="shared" si="395"/>
        <v>24.999998809585769</v>
      </c>
      <c r="O816" s="30">
        <f t="shared" si="404"/>
        <v>5250273</v>
      </c>
      <c r="P816" s="75">
        <f t="shared" si="387"/>
        <v>24.999998809585769</v>
      </c>
    </row>
    <row r="817" spans="1:16" ht="37.5" x14ac:dyDescent="0.2">
      <c r="A817" s="90" t="s">
        <v>245</v>
      </c>
      <c r="B817" s="73">
        <v>505</v>
      </c>
      <c r="C817" s="86">
        <v>14</v>
      </c>
      <c r="D817" s="86">
        <v>1</v>
      </c>
      <c r="E817" s="113" t="s">
        <v>27</v>
      </c>
      <c r="F817" s="104">
        <v>8</v>
      </c>
      <c r="G817" s="105" t="s">
        <v>27</v>
      </c>
      <c r="H817" s="106" t="s">
        <v>114</v>
      </c>
      <c r="I817" s="52"/>
      <c r="J817" s="87"/>
      <c r="K817" s="30">
        <f t="shared" si="403"/>
        <v>21001093</v>
      </c>
      <c r="L817" s="30">
        <f t="shared" si="404"/>
        <v>0</v>
      </c>
      <c r="M817" s="30">
        <f t="shared" si="404"/>
        <v>5250273</v>
      </c>
      <c r="N817" s="75">
        <f t="shared" si="395"/>
        <v>24.999998809585769</v>
      </c>
      <c r="O817" s="30">
        <f t="shared" si="404"/>
        <v>5250273</v>
      </c>
      <c r="P817" s="75">
        <f t="shared" si="387"/>
        <v>24.999998809585769</v>
      </c>
    </row>
    <row r="818" spans="1:16" ht="93.75" x14ac:dyDescent="0.2">
      <c r="A818" s="90" t="s">
        <v>29</v>
      </c>
      <c r="B818" s="73">
        <v>505</v>
      </c>
      <c r="C818" s="86">
        <v>14</v>
      </c>
      <c r="D818" s="86">
        <v>1</v>
      </c>
      <c r="E818" s="107" t="s">
        <v>27</v>
      </c>
      <c r="F818" s="104" t="s">
        <v>26</v>
      </c>
      <c r="G818" s="105" t="s">
        <v>27</v>
      </c>
      <c r="H818" s="106" t="s">
        <v>156</v>
      </c>
      <c r="I818" s="52"/>
      <c r="J818" s="87"/>
      <c r="K818" s="30">
        <f t="shared" si="403"/>
        <v>21001093</v>
      </c>
      <c r="L818" s="30">
        <f t="shared" si="404"/>
        <v>0</v>
      </c>
      <c r="M818" s="30">
        <f t="shared" si="404"/>
        <v>5250273</v>
      </c>
      <c r="N818" s="75">
        <f t="shared" si="395"/>
        <v>24.999998809585769</v>
      </c>
      <c r="O818" s="30">
        <f t="shared" si="404"/>
        <v>5250273</v>
      </c>
      <c r="P818" s="75">
        <f t="shared" si="387"/>
        <v>24.999998809585769</v>
      </c>
    </row>
    <row r="819" spans="1:16" ht="18.75" x14ac:dyDescent="0.2">
      <c r="A819" s="85" t="s">
        <v>110</v>
      </c>
      <c r="B819" s="73">
        <v>505</v>
      </c>
      <c r="C819" s="86">
        <v>14</v>
      </c>
      <c r="D819" s="86">
        <v>1</v>
      </c>
      <c r="E819" s="107" t="s">
        <v>27</v>
      </c>
      <c r="F819" s="104" t="s">
        <v>26</v>
      </c>
      <c r="G819" s="105" t="s">
        <v>27</v>
      </c>
      <c r="H819" s="106" t="s">
        <v>156</v>
      </c>
      <c r="I819" s="43">
        <v>500</v>
      </c>
      <c r="J819" s="87"/>
      <c r="K819" s="30">
        <f t="shared" si="403"/>
        <v>21001093</v>
      </c>
      <c r="L819" s="30">
        <f t="shared" si="404"/>
        <v>0</v>
      </c>
      <c r="M819" s="30">
        <f t="shared" si="404"/>
        <v>5250273</v>
      </c>
      <c r="N819" s="75">
        <f t="shared" si="395"/>
        <v>24.999998809585769</v>
      </c>
      <c r="O819" s="30">
        <f t="shared" si="404"/>
        <v>5250273</v>
      </c>
      <c r="P819" s="75">
        <f t="shared" si="387"/>
        <v>24.999998809585769</v>
      </c>
    </row>
    <row r="820" spans="1:16" ht="18.75" x14ac:dyDescent="0.2">
      <c r="A820" s="90" t="s">
        <v>28</v>
      </c>
      <c r="B820" s="73">
        <v>505</v>
      </c>
      <c r="C820" s="86">
        <v>14</v>
      </c>
      <c r="D820" s="86">
        <v>1</v>
      </c>
      <c r="E820" s="107" t="s">
        <v>27</v>
      </c>
      <c r="F820" s="104" t="s">
        <v>26</v>
      </c>
      <c r="G820" s="105" t="s">
        <v>27</v>
      </c>
      <c r="H820" s="106" t="s">
        <v>156</v>
      </c>
      <c r="I820" s="43">
        <v>510</v>
      </c>
      <c r="J820" s="87"/>
      <c r="K820" s="30">
        <v>21001093</v>
      </c>
      <c r="L820" s="30"/>
      <c r="M820" s="30">
        <v>5250273</v>
      </c>
      <c r="N820" s="75">
        <f t="shared" si="395"/>
        <v>24.999998809585769</v>
      </c>
      <c r="O820" s="30">
        <f>M820</f>
        <v>5250273</v>
      </c>
      <c r="P820" s="75">
        <f t="shared" si="387"/>
        <v>24.999998809585769</v>
      </c>
    </row>
    <row r="821" spans="1:16" ht="37.5" x14ac:dyDescent="0.2">
      <c r="A821" s="90" t="s">
        <v>271</v>
      </c>
      <c r="B821" s="73">
        <v>505</v>
      </c>
      <c r="C821" s="88">
        <v>14</v>
      </c>
      <c r="D821" s="88">
        <v>3</v>
      </c>
      <c r="E821" s="115"/>
      <c r="F821" s="111"/>
      <c r="G821" s="111"/>
      <c r="H821" s="116"/>
      <c r="I821" s="76"/>
      <c r="J821" s="89"/>
      <c r="K821" s="58">
        <f>K822</f>
        <v>13270219</v>
      </c>
      <c r="L821" s="58">
        <f t="shared" ref="L821:O821" si="405">L822</f>
        <v>0</v>
      </c>
      <c r="M821" s="58">
        <f t="shared" si="405"/>
        <v>3077084</v>
      </c>
      <c r="N821" s="75">
        <f t="shared" si="395"/>
        <v>23.187891624094522</v>
      </c>
      <c r="O821" s="58">
        <f t="shared" si="405"/>
        <v>3077084</v>
      </c>
      <c r="P821" s="75">
        <f t="shared" si="387"/>
        <v>23.187891624094522</v>
      </c>
    </row>
    <row r="822" spans="1:16" ht="69" customHeight="1" x14ac:dyDescent="0.2">
      <c r="A822" s="90" t="s">
        <v>216</v>
      </c>
      <c r="B822" s="73">
        <v>505</v>
      </c>
      <c r="C822" s="86">
        <v>14</v>
      </c>
      <c r="D822" s="88">
        <v>3</v>
      </c>
      <c r="E822" s="107" t="s">
        <v>27</v>
      </c>
      <c r="F822" s="104">
        <v>0</v>
      </c>
      <c r="G822" s="105" t="s">
        <v>203</v>
      </c>
      <c r="H822" s="106" t="s">
        <v>114</v>
      </c>
      <c r="I822" s="52"/>
      <c r="J822" s="87"/>
      <c r="K822" s="30">
        <f>K823</f>
        <v>13270219</v>
      </c>
      <c r="L822" s="30">
        <f t="shared" ref="L822:O824" si="406">L823</f>
        <v>0</v>
      </c>
      <c r="M822" s="30">
        <f t="shared" si="406"/>
        <v>3077084</v>
      </c>
      <c r="N822" s="75">
        <f t="shared" si="395"/>
        <v>23.187891624094522</v>
      </c>
      <c r="O822" s="30">
        <f t="shared" si="406"/>
        <v>3077084</v>
      </c>
      <c r="P822" s="75">
        <f t="shared" si="387"/>
        <v>23.187891624094522</v>
      </c>
    </row>
    <row r="823" spans="1:16" ht="112.5" x14ac:dyDescent="0.2">
      <c r="A823" s="85" t="s">
        <v>172</v>
      </c>
      <c r="B823" s="73">
        <v>505</v>
      </c>
      <c r="C823" s="86">
        <v>14</v>
      </c>
      <c r="D823" s="88">
        <v>3</v>
      </c>
      <c r="E823" s="107" t="s">
        <v>27</v>
      </c>
      <c r="F823" s="104" t="s">
        <v>26</v>
      </c>
      <c r="G823" s="105" t="s">
        <v>203</v>
      </c>
      <c r="H823" s="106" t="s">
        <v>114</v>
      </c>
      <c r="I823" s="52"/>
      <c r="J823" s="87"/>
      <c r="K823" s="30">
        <f>K824</f>
        <v>13270219</v>
      </c>
      <c r="L823" s="30">
        <f t="shared" si="406"/>
        <v>0</v>
      </c>
      <c r="M823" s="30">
        <f t="shared" si="406"/>
        <v>3077084</v>
      </c>
      <c r="N823" s="75">
        <f t="shared" si="395"/>
        <v>23.187891624094522</v>
      </c>
      <c r="O823" s="30">
        <f t="shared" si="406"/>
        <v>3077084</v>
      </c>
      <c r="P823" s="75">
        <f t="shared" si="387"/>
        <v>23.187891624094522</v>
      </c>
    </row>
    <row r="824" spans="1:16" ht="37.5" x14ac:dyDescent="0.2">
      <c r="A824" s="85" t="s">
        <v>245</v>
      </c>
      <c r="B824" s="73">
        <v>505</v>
      </c>
      <c r="C824" s="86">
        <v>14</v>
      </c>
      <c r="D824" s="88">
        <v>3</v>
      </c>
      <c r="E824" s="113" t="s">
        <v>27</v>
      </c>
      <c r="F824" s="104">
        <v>8</v>
      </c>
      <c r="G824" s="105" t="s">
        <v>27</v>
      </c>
      <c r="H824" s="106" t="s">
        <v>114</v>
      </c>
      <c r="I824" s="52"/>
      <c r="J824" s="87"/>
      <c r="K824" s="30">
        <f>K825</f>
        <v>13270219</v>
      </c>
      <c r="L824" s="30">
        <f t="shared" si="406"/>
        <v>0</v>
      </c>
      <c r="M824" s="30">
        <f t="shared" si="406"/>
        <v>3077084</v>
      </c>
      <c r="N824" s="75">
        <f t="shared" si="395"/>
        <v>23.187891624094522</v>
      </c>
      <c r="O824" s="30">
        <f t="shared" si="406"/>
        <v>3077084</v>
      </c>
      <c r="P824" s="75">
        <f t="shared" si="387"/>
        <v>23.187891624094522</v>
      </c>
    </row>
    <row r="825" spans="1:16" ht="93.75" x14ac:dyDescent="0.2">
      <c r="A825" s="90" t="s">
        <v>322</v>
      </c>
      <c r="B825" s="73">
        <v>505</v>
      </c>
      <c r="C825" s="86">
        <v>14</v>
      </c>
      <c r="D825" s="88">
        <v>3</v>
      </c>
      <c r="E825" s="107" t="s">
        <v>27</v>
      </c>
      <c r="F825" s="104" t="s">
        <v>26</v>
      </c>
      <c r="G825" s="105" t="s">
        <v>27</v>
      </c>
      <c r="H825" s="106" t="s">
        <v>321</v>
      </c>
      <c r="I825" s="52"/>
      <c r="J825" s="87"/>
      <c r="K825" s="30">
        <f t="shared" ref="K825:O826" si="407">K826</f>
        <v>13270219</v>
      </c>
      <c r="L825" s="30">
        <f t="shared" si="407"/>
        <v>0</v>
      </c>
      <c r="M825" s="30">
        <f t="shared" si="407"/>
        <v>3077084</v>
      </c>
      <c r="N825" s="75">
        <f t="shared" si="395"/>
        <v>23.187891624094522</v>
      </c>
      <c r="O825" s="30">
        <f t="shared" si="407"/>
        <v>3077084</v>
      </c>
      <c r="P825" s="75">
        <f t="shared" si="387"/>
        <v>23.187891624094522</v>
      </c>
    </row>
    <row r="826" spans="1:16" ht="18.75" x14ac:dyDescent="0.2">
      <c r="A826" s="85" t="s">
        <v>110</v>
      </c>
      <c r="B826" s="73">
        <v>505</v>
      </c>
      <c r="C826" s="86">
        <v>14</v>
      </c>
      <c r="D826" s="88">
        <v>3</v>
      </c>
      <c r="E826" s="107" t="s">
        <v>27</v>
      </c>
      <c r="F826" s="104" t="s">
        <v>26</v>
      </c>
      <c r="G826" s="105" t="s">
        <v>27</v>
      </c>
      <c r="H826" s="106" t="s">
        <v>321</v>
      </c>
      <c r="I826" s="43">
        <v>500</v>
      </c>
      <c r="J826" s="87"/>
      <c r="K826" s="30">
        <f t="shared" si="407"/>
        <v>13270219</v>
      </c>
      <c r="L826" s="30">
        <f t="shared" si="407"/>
        <v>0</v>
      </c>
      <c r="M826" s="30">
        <f t="shared" si="407"/>
        <v>3077084</v>
      </c>
      <c r="N826" s="75">
        <f t="shared" si="395"/>
        <v>23.187891624094522</v>
      </c>
      <c r="O826" s="30">
        <f t="shared" si="407"/>
        <v>3077084</v>
      </c>
      <c r="P826" s="75">
        <f t="shared" si="387"/>
        <v>23.187891624094522</v>
      </c>
    </row>
    <row r="827" spans="1:16" ht="18.75" x14ac:dyDescent="0.2">
      <c r="A827" s="85" t="s">
        <v>25</v>
      </c>
      <c r="B827" s="73">
        <v>505</v>
      </c>
      <c r="C827" s="86">
        <v>14</v>
      </c>
      <c r="D827" s="88">
        <v>3</v>
      </c>
      <c r="E827" s="107" t="s">
        <v>27</v>
      </c>
      <c r="F827" s="104" t="s">
        <v>26</v>
      </c>
      <c r="G827" s="105" t="s">
        <v>27</v>
      </c>
      <c r="H827" s="106" t="s">
        <v>321</v>
      </c>
      <c r="I827" s="52" t="s">
        <v>272</v>
      </c>
      <c r="J827" s="87"/>
      <c r="K827" s="30">
        <v>13270219</v>
      </c>
      <c r="L827" s="30"/>
      <c r="M827" s="30">
        <v>3077084</v>
      </c>
      <c r="N827" s="75">
        <f t="shared" si="395"/>
        <v>23.187891624094522</v>
      </c>
      <c r="O827" s="30">
        <f>M827</f>
        <v>3077084</v>
      </c>
      <c r="P827" s="75">
        <f t="shared" si="387"/>
        <v>23.187891624094522</v>
      </c>
    </row>
    <row r="828" spans="1:16" ht="18.75" x14ac:dyDescent="0.3">
      <c r="A828" s="98" t="s">
        <v>0</v>
      </c>
      <c r="B828" s="99"/>
      <c r="C828" s="100"/>
      <c r="D828" s="100"/>
      <c r="E828" s="125"/>
      <c r="F828" s="126"/>
      <c r="G828" s="126"/>
      <c r="H828" s="127"/>
      <c r="I828" s="101"/>
      <c r="J828" s="59"/>
      <c r="K828" s="60">
        <f>K15+K46+K404+K530+K761</f>
        <v>833857379.90999997</v>
      </c>
      <c r="L828" s="60" t="e">
        <f>L761+L530+L404+L46+L15</f>
        <v>#REF!</v>
      </c>
      <c r="M828" s="60">
        <f>M15+M46+M404+M530+M761</f>
        <v>160897735.48000002</v>
      </c>
      <c r="N828" s="75">
        <f t="shared" si="395"/>
        <v>19.295594109554571</v>
      </c>
      <c r="O828" s="60">
        <f>O15+O46+O404+O530+O761</f>
        <v>160897735.48000002</v>
      </c>
      <c r="P828" s="75">
        <f t="shared" si="387"/>
        <v>19.295594109554571</v>
      </c>
    </row>
    <row r="834" spans="1:16" ht="12" customHeight="1" x14ac:dyDescent="0.2"/>
    <row r="844" spans="1:16" s="38" customFormat="1" x14ac:dyDescent="0.2">
      <c r="A844" s="1"/>
      <c r="B844" s="1"/>
      <c r="C844" s="1"/>
      <c r="D844" s="1"/>
      <c r="E844" s="1"/>
      <c r="F844" s="1"/>
      <c r="G844" s="1"/>
      <c r="H844" s="1"/>
      <c r="I844" s="1"/>
      <c r="J844" s="1"/>
      <c r="K844" s="1"/>
      <c r="L844" s="1"/>
      <c r="M844" s="1"/>
      <c r="N844" s="1"/>
      <c r="O844" s="1"/>
      <c r="P844" s="1"/>
    </row>
  </sheetData>
  <mergeCells count="10">
    <mergeCell ref="E14:H14"/>
    <mergeCell ref="A3:P3"/>
    <mergeCell ref="A8:P8"/>
    <mergeCell ref="M11:N12"/>
    <mergeCell ref="O11:P12"/>
    <mergeCell ref="A7:P7"/>
    <mergeCell ref="A11:A13"/>
    <mergeCell ref="B11:I12"/>
    <mergeCell ref="K11:K13"/>
    <mergeCell ref="E13:H13"/>
  </mergeCells>
  <printOptions horizontalCentered="1"/>
  <pageMargins left="0" right="0.19685039370078741" top="0.39" bottom="0.19685039370078741" header="0.15748031496062992" footer="0.15748031496062992"/>
  <pageSetup paperSize="9" scale="75" orientation="landscape" r:id="rId1"/>
  <headerFooter differentFirst="1" scaleWithDoc="0">
    <oddHeader>&amp;P</oddHeader>
  </headerFooter>
  <rowBreaks count="2" manualBreakCount="2">
    <brk id="748" max="15" man="1"/>
    <brk id="766"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№5 Табл.№6</vt:lpstr>
      <vt:lpstr>'Приложение №5 Табл.№6'!Заголовки_для_печати</vt:lpstr>
      <vt:lpstr>'Приложение №5 Табл.№6'!Область_печати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User223</cp:lastModifiedBy>
  <cp:lastPrinted>2022-04-07T10:01:16Z</cp:lastPrinted>
  <dcterms:created xsi:type="dcterms:W3CDTF">2014-04-07T05:02:45Z</dcterms:created>
  <dcterms:modified xsi:type="dcterms:W3CDTF">2025-04-14T03:58:01Z</dcterms:modified>
</cp:coreProperties>
</file>